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ni\Downloads\"/>
    </mc:Choice>
  </mc:AlternateContent>
  <bookViews>
    <workbookView xWindow="0" yWindow="0" windowWidth="20490" windowHeight="7350" tabRatio="827"/>
  </bookViews>
  <sheets>
    <sheet name="ESTIMATE" sheetId="2" r:id="rId1"/>
  </sheets>
  <definedNames>
    <definedName name="_xlnm._FilterDatabase" localSheetId="0" hidden="1">ESTIMATE!#REF!</definedName>
    <definedName name="_xlnm.Print_Area" localSheetId="0">ESTIMATE!$A$1:$P$183</definedName>
    <definedName name="_xlnm.Print_Titles" localSheetId="0">ESTIMATE!$5:$5</definedName>
    <definedName name="Z_5D814AB1_BC97_4AEA_A097_E3C150B3E44D_.wvu.PrintArea" localSheetId="0" hidden="1">ESTIMATE!$A$1:$P$183</definedName>
    <definedName name="Z_5D814AB1_BC97_4AEA_A097_E3C150B3E44D_.wvu.PrintTitles" localSheetId="0" hidden="1">ESTIMATE!$5:$5</definedName>
  </definedNames>
  <calcPr calcId="162913"/>
  <customWorkbookViews>
    <customWorkbookView name="7" guid="{5D814AB1-BC97-4AEA-A097-E3C150B3E44D}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2" l="1"/>
  <c r="F17" i="2"/>
  <c r="K17" i="2" s="1"/>
  <c r="M17" i="2" s="1"/>
  <c r="F16" i="2"/>
  <c r="K16" i="2" s="1"/>
  <c r="M16" i="2" s="1"/>
  <c r="F15" i="2"/>
  <c r="I15" i="2" s="1"/>
  <c r="F14" i="2"/>
  <c r="K14" i="2" s="1"/>
  <c r="M14" i="2" s="1"/>
  <c r="F13" i="2"/>
  <c r="K13" i="2" s="1"/>
  <c r="M13" i="2" s="1"/>
  <c r="F12" i="2"/>
  <c r="K12" i="2" s="1"/>
  <c r="M12" i="2" s="1"/>
  <c r="F11" i="2"/>
  <c r="K11" i="2" s="1"/>
  <c r="M11" i="2" s="1"/>
  <c r="F10" i="2"/>
  <c r="A9" i="2"/>
  <c r="A8" i="2"/>
  <c r="A21" i="2"/>
  <c r="A22" i="2"/>
  <c r="A36" i="2"/>
  <c r="A45" i="2"/>
  <c r="A63" i="2"/>
  <c r="A154" i="2"/>
  <c r="A158" i="2"/>
  <c r="F139" i="2"/>
  <c r="I139" i="2" s="1"/>
  <c r="F138" i="2"/>
  <c r="I138" i="2" s="1"/>
  <c r="F137" i="2"/>
  <c r="I137" i="2" s="1"/>
  <c r="F136" i="2"/>
  <c r="I136" i="2" s="1"/>
  <c r="F135" i="2"/>
  <c r="I135" i="2" s="1"/>
  <c r="F134" i="2"/>
  <c r="I134" i="2" s="1"/>
  <c r="F133" i="2"/>
  <c r="I133" i="2" s="1"/>
  <c r="F132" i="2"/>
  <c r="I132" i="2" s="1"/>
  <c r="F131" i="2"/>
  <c r="I131" i="2" s="1"/>
  <c r="F130" i="2"/>
  <c r="I130" i="2" s="1"/>
  <c r="F129" i="2"/>
  <c r="I129" i="2" s="1"/>
  <c r="F128" i="2"/>
  <c r="I128" i="2" s="1"/>
  <c r="F127" i="2"/>
  <c r="I127" i="2" s="1"/>
  <c r="F126" i="2"/>
  <c r="I126" i="2" s="1"/>
  <c r="F125" i="2"/>
  <c r="I125" i="2" s="1"/>
  <c r="F124" i="2"/>
  <c r="I124" i="2" s="1"/>
  <c r="F123" i="2"/>
  <c r="I123" i="2" s="1"/>
  <c r="F122" i="2"/>
  <c r="I122" i="2" s="1"/>
  <c r="F121" i="2"/>
  <c r="I121" i="2" s="1"/>
  <c r="F120" i="2"/>
  <c r="I120" i="2" s="1"/>
  <c r="F119" i="2"/>
  <c r="I119" i="2" s="1"/>
  <c r="F156" i="2"/>
  <c r="I156" i="2" s="1"/>
  <c r="F155" i="2"/>
  <c r="I155" i="2" s="1"/>
  <c r="F175" i="2"/>
  <c r="I175" i="2" s="1"/>
  <c r="F174" i="2"/>
  <c r="I174" i="2" s="1"/>
  <c r="F153" i="2"/>
  <c r="K153" i="2" s="1"/>
  <c r="M153" i="2" s="1"/>
  <c r="F152" i="2"/>
  <c r="K152" i="2" s="1"/>
  <c r="M152" i="2" s="1"/>
  <c r="F151" i="2"/>
  <c r="K151" i="2" s="1"/>
  <c r="M151" i="2" s="1"/>
  <c r="F150" i="2"/>
  <c r="K150" i="2" s="1"/>
  <c r="M150" i="2" s="1"/>
  <c r="F149" i="2"/>
  <c r="I149" i="2" s="1"/>
  <c r="F148" i="2"/>
  <c r="I148" i="2" s="1"/>
  <c r="F147" i="2"/>
  <c r="K147" i="2" s="1"/>
  <c r="M147" i="2" s="1"/>
  <c r="F146" i="2"/>
  <c r="I146" i="2" s="1"/>
  <c r="F145" i="2"/>
  <c r="K145" i="2" s="1"/>
  <c r="M145" i="2" s="1"/>
  <c r="F144" i="2"/>
  <c r="I144" i="2" s="1"/>
  <c r="F143" i="2"/>
  <c r="I143" i="2" s="1"/>
  <c r="F142" i="2"/>
  <c r="K142" i="2" s="1"/>
  <c r="M142" i="2" s="1"/>
  <c r="F141" i="2"/>
  <c r="K141" i="2" s="1"/>
  <c r="M141" i="2" s="1"/>
  <c r="F140" i="2"/>
  <c r="K140" i="2" s="1"/>
  <c r="M140" i="2" s="1"/>
  <c r="F118" i="2"/>
  <c r="K118" i="2" s="1"/>
  <c r="M118" i="2" s="1"/>
  <c r="F117" i="2"/>
  <c r="I117" i="2" s="1"/>
  <c r="F116" i="2"/>
  <c r="I116" i="2" s="1"/>
  <c r="F115" i="2"/>
  <c r="I115" i="2" s="1"/>
  <c r="F114" i="2"/>
  <c r="K114" i="2" s="1"/>
  <c r="M114" i="2" s="1"/>
  <c r="F113" i="2"/>
  <c r="K113" i="2" s="1"/>
  <c r="M113" i="2" s="1"/>
  <c r="F112" i="2"/>
  <c r="I112" i="2" s="1"/>
  <c r="F111" i="2"/>
  <c r="K111" i="2" s="1"/>
  <c r="M111" i="2" s="1"/>
  <c r="F110" i="2"/>
  <c r="K110" i="2" s="1"/>
  <c r="M110" i="2" s="1"/>
  <c r="F109" i="2"/>
  <c r="I109" i="2" s="1"/>
  <c r="F108" i="2"/>
  <c r="I108" i="2" s="1"/>
  <c r="F107" i="2"/>
  <c r="I107" i="2" s="1"/>
  <c r="F106" i="2"/>
  <c r="K106" i="2" s="1"/>
  <c r="M106" i="2" s="1"/>
  <c r="F105" i="2"/>
  <c r="K105" i="2" s="1"/>
  <c r="M105" i="2" s="1"/>
  <c r="F104" i="2"/>
  <c r="I104" i="2" s="1"/>
  <c r="F103" i="2"/>
  <c r="K103" i="2" s="1"/>
  <c r="M103" i="2" s="1"/>
  <c r="F102" i="2"/>
  <c r="K102" i="2" s="1"/>
  <c r="M102" i="2" s="1"/>
  <c r="F101" i="2"/>
  <c r="K101" i="2" s="1"/>
  <c r="M101" i="2" s="1"/>
  <c r="F100" i="2"/>
  <c r="I100" i="2" s="1"/>
  <c r="F99" i="2"/>
  <c r="K99" i="2" s="1"/>
  <c r="M99" i="2" s="1"/>
  <c r="F98" i="2"/>
  <c r="K98" i="2" s="1"/>
  <c r="M98" i="2" s="1"/>
  <c r="F97" i="2"/>
  <c r="K97" i="2" s="1"/>
  <c r="M97" i="2" s="1"/>
  <c r="F96" i="2"/>
  <c r="I96" i="2" s="1"/>
  <c r="F95" i="2"/>
  <c r="K95" i="2" s="1"/>
  <c r="M95" i="2" s="1"/>
  <c r="F94" i="2"/>
  <c r="K94" i="2" s="1"/>
  <c r="M94" i="2" s="1"/>
  <c r="F93" i="2"/>
  <c r="I93" i="2" s="1"/>
  <c r="F92" i="2"/>
  <c r="I92" i="2" s="1"/>
  <c r="F91" i="2"/>
  <c r="K91" i="2" s="1"/>
  <c r="M91" i="2" s="1"/>
  <c r="F90" i="2"/>
  <c r="K90" i="2" s="1"/>
  <c r="M90" i="2" s="1"/>
  <c r="F89" i="2"/>
  <c r="K89" i="2" s="1"/>
  <c r="M89" i="2" s="1"/>
  <c r="F88" i="2"/>
  <c r="I88" i="2" s="1"/>
  <c r="F87" i="2"/>
  <c r="I87" i="2" s="1"/>
  <c r="F86" i="2"/>
  <c r="K86" i="2" s="1"/>
  <c r="M86" i="2" s="1"/>
  <c r="F85" i="2"/>
  <c r="K85" i="2" s="1"/>
  <c r="M85" i="2" s="1"/>
  <c r="F84" i="2"/>
  <c r="I84" i="2" s="1"/>
  <c r="F83" i="2"/>
  <c r="I83" i="2" s="1"/>
  <c r="F82" i="2"/>
  <c r="K82" i="2" s="1"/>
  <c r="M82" i="2" s="1"/>
  <c r="F81" i="2"/>
  <c r="K81" i="2" s="1"/>
  <c r="M81" i="2" s="1"/>
  <c r="F80" i="2"/>
  <c r="I80" i="2" s="1"/>
  <c r="F79" i="2"/>
  <c r="K79" i="2" s="1"/>
  <c r="M79" i="2" s="1"/>
  <c r="F78" i="2"/>
  <c r="K78" i="2" s="1"/>
  <c r="M78" i="2" s="1"/>
  <c r="F77" i="2"/>
  <c r="K77" i="2" s="1"/>
  <c r="M77" i="2" s="1"/>
  <c r="F76" i="2"/>
  <c r="I76" i="2" s="1"/>
  <c r="F75" i="2"/>
  <c r="K75" i="2" s="1"/>
  <c r="M75" i="2" s="1"/>
  <c r="F74" i="2"/>
  <c r="K74" i="2" s="1"/>
  <c r="M74" i="2" s="1"/>
  <c r="F73" i="2"/>
  <c r="K73" i="2" s="1"/>
  <c r="M73" i="2" s="1"/>
  <c r="F72" i="2"/>
  <c r="I72" i="2" s="1"/>
  <c r="F71" i="2"/>
  <c r="K71" i="2" s="1"/>
  <c r="M71" i="2" s="1"/>
  <c r="F70" i="2"/>
  <c r="K70" i="2" s="1"/>
  <c r="M70" i="2" s="1"/>
  <c r="F69" i="2"/>
  <c r="K69" i="2" s="1"/>
  <c r="M69" i="2" s="1"/>
  <c r="F68" i="2"/>
  <c r="I68" i="2" s="1"/>
  <c r="F67" i="2"/>
  <c r="K67" i="2" s="1"/>
  <c r="M67" i="2" s="1"/>
  <c r="F66" i="2"/>
  <c r="K66" i="2" s="1"/>
  <c r="M66" i="2" s="1"/>
  <c r="F65" i="2"/>
  <c r="I65" i="2" s="1"/>
  <c r="F64" i="2"/>
  <c r="I64" i="2" s="1"/>
  <c r="F173" i="2"/>
  <c r="K173" i="2" s="1"/>
  <c r="M173" i="2" s="1"/>
  <c r="F172" i="2"/>
  <c r="I172" i="2" s="1"/>
  <c r="F171" i="2"/>
  <c r="K171" i="2" s="1"/>
  <c r="M171" i="2" s="1"/>
  <c r="F170" i="2"/>
  <c r="I170" i="2" s="1"/>
  <c r="F169" i="2"/>
  <c r="I169" i="2" s="1"/>
  <c r="F168" i="2"/>
  <c r="K168" i="2" s="1"/>
  <c r="M168" i="2" s="1"/>
  <c r="F167" i="2"/>
  <c r="I167" i="2" s="1"/>
  <c r="F166" i="2"/>
  <c r="K166" i="2" s="1"/>
  <c r="M166" i="2" s="1"/>
  <c r="F165" i="2"/>
  <c r="I165" i="2" s="1"/>
  <c r="F157" i="2"/>
  <c r="K157" i="2" s="1"/>
  <c r="M157" i="2" s="1"/>
  <c r="F164" i="2"/>
  <c r="I164" i="2" s="1"/>
  <c r="F163" i="2"/>
  <c r="K163" i="2" s="1"/>
  <c r="M163" i="2" s="1"/>
  <c r="F162" i="2"/>
  <c r="I162" i="2" s="1"/>
  <c r="F161" i="2"/>
  <c r="K161" i="2" s="1"/>
  <c r="M161" i="2" s="1"/>
  <c r="F160" i="2"/>
  <c r="I160" i="2" s="1"/>
  <c r="F159" i="2"/>
  <c r="I159" i="2" s="1"/>
  <c r="F62" i="2"/>
  <c r="I62" i="2" s="1"/>
  <c r="F61" i="2"/>
  <c r="I61" i="2" s="1"/>
  <c r="F60" i="2"/>
  <c r="I60" i="2" s="1"/>
  <c r="F59" i="2"/>
  <c r="I59" i="2" s="1"/>
  <c r="F58" i="2"/>
  <c r="I58" i="2" s="1"/>
  <c r="F57" i="2"/>
  <c r="I57" i="2" s="1"/>
  <c r="F56" i="2"/>
  <c r="I56" i="2" s="1"/>
  <c r="F55" i="2"/>
  <c r="I55" i="2" s="1"/>
  <c r="F54" i="2"/>
  <c r="I54" i="2" s="1"/>
  <c r="F53" i="2"/>
  <c r="I53" i="2" s="1"/>
  <c r="F52" i="2"/>
  <c r="I52" i="2" s="1"/>
  <c r="F51" i="2"/>
  <c r="I51" i="2" s="1"/>
  <c r="F50" i="2"/>
  <c r="I50" i="2" s="1"/>
  <c r="F49" i="2"/>
  <c r="I49" i="2" s="1"/>
  <c r="F48" i="2"/>
  <c r="I48" i="2" s="1"/>
  <c r="F47" i="2"/>
  <c r="I47" i="2" s="1"/>
  <c r="F46" i="2"/>
  <c r="I46" i="2" s="1"/>
  <c r="F35" i="2"/>
  <c r="I35" i="2" s="1"/>
  <c r="F34" i="2"/>
  <c r="I34" i="2" s="1"/>
  <c r="F33" i="2"/>
  <c r="I33" i="2" s="1"/>
  <c r="F32" i="2"/>
  <c r="I32" i="2" s="1"/>
  <c r="F44" i="2"/>
  <c r="I44" i="2" s="1"/>
  <c r="F43" i="2"/>
  <c r="I43" i="2" s="1"/>
  <c r="F42" i="2"/>
  <c r="I42" i="2" s="1"/>
  <c r="F41" i="2"/>
  <c r="I41" i="2" s="1"/>
  <c r="F40" i="2"/>
  <c r="I40" i="2" s="1"/>
  <c r="F39" i="2"/>
  <c r="I39" i="2" s="1"/>
  <c r="F38" i="2"/>
  <c r="I38" i="2" s="1"/>
  <c r="F37" i="2"/>
  <c r="I37" i="2" s="1"/>
  <c r="F31" i="2"/>
  <c r="I31" i="2" s="1"/>
  <c r="F30" i="2"/>
  <c r="I30" i="2" s="1"/>
  <c r="F29" i="2"/>
  <c r="I29" i="2" s="1"/>
  <c r="F28" i="2"/>
  <c r="I28" i="2" s="1"/>
  <c r="F27" i="2"/>
  <c r="I27" i="2" s="1"/>
  <c r="F26" i="2"/>
  <c r="I26" i="2" s="1"/>
  <c r="F25" i="2"/>
  <c r="I25" i="2" s="1"/>
  <c r="F24" i="2"/>
  <c r="I24" i="2" s="1"/>
  <c r="F23" i="2"/>
  <c r="I23" i="2" s="1"/>
  <c r="A20" i="2"/>
  <c r="K15" i="2" l="1"/>
  <c r="M15" i="2" s="1"/>
  <c r="I13" i="2"/>
  <c r="N15" i="2"/>
  <c r="A10" i="2"/>
  <c r="I16" i="2"/>
  <c r="N16" i="2" s="1"/>
  <c r="K10" i="2"/>
  <c r="M10" i="2" s="1"/>
  <c r="N13" i="2"/>
  <c r="N12" i="2"/>
  <c r="I10" i="2"/>
  <c r="N10" i="2" s="1"/>
  <c r="I14" i="2"/>
  <c r="N14" i="2" s="1"/>
  <c r="I17" i="2"/>
  <c r="N17" i="2" s="1"/>
  <c r="I11" i="2"/>
  <c r="N11" i="2" s="1"/>
  <c r="I12" i="2"/>
  <c r="I166" i="2"/>
  <c r="N166" i="2" s="1"/>
  <c r="I168" i="2"/>
  <c r="N168" i="2" s="1"/>
  <c r="I171" i="2"/>
  <c r="I173" i="2"/>
  <c r="I140" i="2"/>
  <c r="N140" i="2" s="1"/>
  <c r="I157" i="2"/>
  <c r="N157" i="2" s="1"/>
  <c r="I74" i="2"/>
  <c r="N74" i="2" s="1"/>
  <c r="I161" i="2"/>
  <c r="N161" i="2" s="1"/>
  <c r="I90" i="2"/>
  <c r="I106" i="2"/>
  <c r="N106" i="2" s="1"/>
  <c r="I163" i="2"/>
  <c r="N163" i="2" s="1"/>
  <c r="I75" i="2"/>
  <c r="N75" i="2" s="1"/>
  <c r="I91" i="2"/>
  <c r="N91" i="2" s="1"/>
  <c r="I77" i="2"/>
  <c r="N77" i="2" s="1"/>
  <c r="I141" i="2"/>
  <c r="N141" i="2" s="1"/>
  <c r="I78" i="2"/>
  <c r="N78" i="2" s="1"/>
  <c r="I94" i="2"/>
  <c r="N94" i="2" s="1"/>
  <c r="I110" i="2"/>
  <c r="N110" i="2" s="1"/>
  <c r="I142" i="2"/>
  <c r="N142" i="2" s="1"/>
  <c r="I79" i="2"/>
  <c r="N79" i="2" s="1"/>
  <c r="I95" i="2"/>
  <c r="I111" i="2"/>
  <c r="N111" i="2" s="1"/>
  <c r="I81" i="2"/>
  <c r="N81" i="2" s="1"/>
  <c r="I97" i="2"/>
  <c r="N97" i="2" s="1"/>
  <c r="I113" i="2"/>
  <c r="N113" i="2" s="1"/>
  <c r="I145" i="2"/>
  <c r="N145" i="2" s="1"/>
  <c r="I66" i="2"/>
  <c r="N66" i="2" s="1"/>
  <c r="I82" i="2"/>
  <c r="N82" i="2" s="1"/>
  <c r="I98" i="2"/>
  <c r="N98" i="2" s="1"/>
  <c r="I114" i="2"/>
  <c r="N114" i="2" s="1"/>
  <c r="I67" i="2"/>
  <c r="N67" i="2" s="1"/>
  <c r="I99" i="2"/>
  <c r="N99" i="2" s="1"/>
  <c r="I147" i="2"/>
  <c r="N147" i="2" s="1"/>
  <c r="I69" i="2"/>
  <c r="N69" i="2" s="1"/>
  <c r="I85" i="2"/>
  <c r="N85" i="2" s="1"/>
  <c r="I101" i="2"/>
  <c r="N101" i="2" s="1"/>
  <c r="I70" i="2"/>
  <c r="N70" i="2" s="1"/>
  <c r="I86" i="2"/>
  <c r="N86" i="2" s="1"/>
  <c r="I102" i="2"/>
  <c r="N102" i="2" s="1"/>
  <c r="I118" i="2"/>
  <c r="N118" i="2" s="1"/>
  <c r="I150" i="2"/>
  <c r="N150" i="2" s="1"/>
  <c r="I71" i="2"/>
  <c r="N71" i="2" s="1"/>
  <c r="I103" i="2"/>
  <c r="N103" i="2" s="1"/>
  <c r="I151" i="2"/>
  <c r="I152" i="2"/>
  <c r="I73" i="2"/>
  <c r="N73" i="2" s="1"/>
  <c r="I89" i="2"/>
  <c r="N89" i="2" s="1"/>
  <c r="I105" i="2"/>
  <c r="N105" i="2" s="1"/>
  <c r="I153" i="2"/>
  <c r="N153" i="2" s="1"/>
  <c r="K83" i="2"/>
  <c r="M83" i="2" s="1"/>
  <c r="N83" i="2" s="1"/>
  <c r="K130" i="2"/>
  <c r="M130" i="2" s="1"/>
  <c r="N130" i="2" s="1"/>
  <c r="K122" i="2"/>
  <c r="M122" i="2" s="1"/>
  <c r="N122" i="2" s="1"/>
  <c r="K136" i="2"/>
  <c r="M136" i="2" s="1"/>
  <c r="N136" i="2" s="1"/>
  <c r="K138" i="2"/>
  <c r="M138" i="2" s="1"/>
  <c r="N138" i="2" s="1"/>
  <c r="K126" i="2"/>
  <c r="M126" i="2" s="1"/>
  <c r="N126" i="2" s="1"/>
  <c r="K134" i="2"/>
  <c r="M134" i="2" s="1"/>
  <c r="N134" i="2" s="1"/>
  <c r="K124" i="2"/>
  <c r="M124" i="2" s="1"/>
  <c r="N124" i="2" s="1"/>
  <c r="K132" i="2"/>
  <c r="M132" i="2" s="1"/>
  <c r="N132" i="2" s="1"/>
  <c r="K120" i="2"/>
  <c r="M120" i="2" s="1"/>
  <c r="N120" i="2" s="1"/>
  <c r="K128" i="2"/>
  <c r="M128" i="2" s="1"/>
  <c r="N128" i="2" s="1"/>
  <c r="K148" i="2"/>
  <c r="M148" i="2" s="1"/>
  <c r="N148" i="2" s="1"/>
  <c r="K119" i="2"/>
  <c r="M119" i="2" s="1"/>
  <c r="N119" i="2" s="1"/>
  <c r="K121" i="2"/>
  <c r="M121" i="2" s="1"/>
  <c r="N121" i="2" s="1"/>
  <c r="K123" i="2"/>
  <c r="M123" i="2" s="1"/>
  <c r="N123" i="2" s="1"/>
  <c r="K125" i="2"/>
  <c r="M125" i="2" s="1"/>
  <c r="N125" i="2" s="1"/>
  <c r="K127" i="2"/>
  <c r="M127" i="2" s="1"/>
  <c r="N127" i="2" s="1"/>
  <c r="K129" i="2"/>
  <c r="M129" i="2" s="1"/>
  <c r="N129" i="2" s="1"/>
  <c r="K131" i="2"/>
  <c r="M131" i="2" s="1"/>
  <c r="N131" i="2" s="1"/>
  <c r="K133" i="2"/>
  <c r="M133" i="2" s="1"/>
  <c r="N133" i="2" s="1"/>
  <c r="K135" i="2"/>
  <c r="M135" i="2" s="1"/>
  <c r="N135" i="2" s="1"/>
  <c r="K137" i="2"/>
  <c r="M137" i="2" s="1"/>
  <c r="N137" i="2" s="1"/>
  <c r="K139" i="2"/>
  <c r="M139" i="2" s="1"/>
  <c r="N139" i="2" s="1"/>
  <c r="K109" i="2"/>
  <c r="M109" i="2" s="1"/>
  <c r="N109" i="2" s="1"/>
  <c r="K31" i="2"/>
  <c r="M31" i="2" s="1"/>
  <c r="N31" i="2" s="1"/>
  <c r="K57" i="2"/>
  <c r="M57" i="2" s="1"/>
  <c r="N57" i="2" s="1"/>
  <c r="K65" i="2"/>
  <c r="M65" i="2" s="1"/>
  <c r="N65" i="2" s="1"/>
  <c r="K143" i="2"/>
  <c r="M143" i="2" s="1"/>
  <c r="N143" i="2" s="1"/>
  <c r="K117" i="2"/>
  <c r="M117" i="2" s="1"/>
  <c r="N117" i="2" s="1"/>
  <c r="K49" i="2"/>
  <c r="M49" i="2" s="1"/>
  <c r="N49" i="2" s="1"/>
  <c r="K115" i="2"/>
  <c r="M115" i="2" s="1"/>
  <c r="N115" i="2" s="1"/>
  <c r="K174" i="2"/>
  <c r="M174" i="2" s="1"/>
  <c r="N174" i="2" s="1"/>
  <c r="K155" i="2"/>
  <c r="M155" i="2" s="1"/>
  <c r="N155" i="2" s="1"/>
  <c r="K107" i="2"/>
  <c r="M107" i="2" s="1"/>
  <c r="N107" i="2" s="1"/>
  <c r="K175" i="2"/>
  <c r="M175" i="2" s="1"/>
  <c r="N175" i="2" s="1"/>
  <c r="K156" i="2"/>
  <c r="M156" i="2" s="1"/>
  <c r="N156" i="2" s="1"/>
  <c r="K87" i="2"/>
  <c r="M87" i="2" s="1"/>
  <c r="N87" i="2" s="1"/>
  <c r="K93" i="2"/>
  <c r="M93" i="2" s="1"/>
  <c r="N93" i="2" s="1"/>
  <c r="K144" i="2"/>
  <c r="M144" i="2" s="1"/>
  <c r="N144" i="2" s="1"/>
  <c r="K149" i="2"/>
  <c r="M149" i="2" s="1"/>
  <c r="N149" i="2" s="1"/>
  <c r="N152" i="2"/>
  <c r="K23" i="2"/>
  <c r="M23" i="2" s="1"/>
  <c r="N23" i="2" s="1"/>
  <c r="K44" i="2"/>
  <c r="M44" i="2" s="1"/>
  <c r="N44" i="2" s="1"/>
  <c r="N90" i="2"/>
  <c r="N173" i="2"/>
  <c r="N171" i="2"/>
  <c r="K92" i="2"/>
  <c r="M92" i="2" s="1"/>
  <c r="K27" i="2"/>
  <c r="M27" i="2" s="1"/>
  <c r="K61" i="2"/>
  <c r="M61" i="2" s="1"/>
  <c r="K162" i="2"/>
  <c r="M162" i="2" s="1"/>
  <c r="K169" i="2"/>
  <c r="M169" i="2" s="1"/>
  <c r="K88" i="2"/>
  <c r="M88" i="2" s="1"/>
  <c r="K104" i="2"/>
  <c r="M104" i="2" s="1"/>
  <c r="K112" i="2"/>
  <c r="M112" i="2" s="1"/>
  <c r="K146" i="2"/>
  <c r="M146" i="2" s="1"/>
  <c r="K160" i="2"/>
  <c r="M160" i="2" s="1"/>
  <c r="K167" i="2"/>
  <c r="M167" i="2" s="1"/>
  <c r="K68" i="2"/>
  <c r="M68" i="2" s="1"/>
  <c r="K84" i="2"/>
  <c r="M84" i="2" s="1"/>
  <c r="K100" i="2"/>
  <c r="M100" i="2" s="1"/>
  <c r="K159" i="2"/>
  <c r="M159" i="2" s="1"/>
  <c r="K164" i="2"/>
  <c r="M164" i="2" s="1"/>
  <c r="K76" i="2"/>
  <c r="M76" i="2" s="1"/>
  <c r="K35" i="2"/>
  <c r="M35" i="2" s="1"/>
  <c r="K72" i="2"/>
  <c r="M72" i="2" s="1"/>
  <c r="K40" i="2"/>
  <c r="M40" i="2" s="1"/>
  <c r="K53" i="2"/>
  <c r="M53" i="2" s="1"/>
  <c r="K165" i="2"/>
  <c r="M165" i="2" s="1"/>
  <c r="K64" i="2"/>
  <c r="M64" i="2" s="1"/>
  <c r="K80" i="2"/>
  <c r="M80" i="2" s="1"/>
  <c r="K96" i="2"/>
  <c r="M96" i="2" s="1"/>
  <c r="K108" i="2"/>
  <c r="M108" i="2" s="1"/>
  <c r="K116" i="2"/>
  <c r="M116" i="2" s="1"/>
  <c r="K172" i="2"/>
  <c r="M172" i="2" s="1"/>
  <c r="N151" i="2"/>
  <c r="K170" i="2"/>
  <c r="M170" i="2" s="1"/>
  <c r="N95" i="2"/>
  <c r="K25" i="2"/>
  <c r="M25" i="2" s="1"/>
  <c r="N25" i="2" s="1"/>
  <c r="K38" i="2"/>
  <c r="M38" i="2" s="1"/>
  <c r="N38" i="2" s="1"/>
  <c r="K33" i="2"/>
  <c r="M33" i="2" s="1"/>
  <c r="N33" i="2" s="1"/>
  <c r="K51" i="2"/>
  <c r="M51" i="2" s="1"/>
  <c r="N51" i="2" s="1"/>
  <c r="K59" i="2"/>
  <c r="M59" i="2" s="1"/>
  <c r="N59" i="2" s="1"/>
  <c r="K29" i="2"/>
  <c r="M29" i="2" s="1"/>
  <c r="N29" i="2" s="1"/>
  <c r="K42" i="2"/>
  <c r="M42" i="2" s="1"/>
  <c r="N42" i="2" s="1"/>
  <c r="K47" i="2"/>
  <c r="M47" i="2" s="1"/>
  <c r="N47" i="2" s="1"/>
  <c r="K55" i="2"/>
  <c r="M55" i="2" s="1"/>
  <c r="N55" i="2" s="1"/>
  <c r="K24" i="2"/>
  <c r="M24" i="2" s="1"/>
  <c r="N24" i="2" s="1"/>
  <c r="K26" i="2"/>
  <c r="K28" i="2"/>
  <c r="M28" i="2" s="1"/>
  <c r="N28" i="2" s="1"/>
  <c r="K30" i="2"/>
  <c r="M30" i="2" s="1"/>
  <c r="N30" i="2" s="1"/>
  <c r="K37" i="2"/>
  <c r="M37" i="2" s="1"/>
  <c r="N37" i="2" s="1"/>
  <c r="K39" i="2"/>
  <c r="M39" i="2" s="1"/>
  <c r="N39" i="2" s="1"/>
  <c r="K41" i="2"/>
  <c r="M41" i="2" s="1"/>
  <c r="N41" i="2" s="1"/>
  <c r="K43" i="2"/>
  <c r="M43" i="2" s="1"/>
  <c r="N43" i="2" s="1"/>
  <c r="K32" i="2"/>
  <c r="M32" i="2" s="1"/>
  <c r="N32" i="2" s="1"/>
  <c r="K34" i="2"/>
  <c r="M34" i="2" s="1"/>
  <c r="N34" i="2" s="1"/>
  <c r="K46" i="2"/>
  <c r="M46" i="2" s="1"/>
  <c r="N46" i="2" s="1"/>
  <c r="K48" i="2"/>
  <c r="M48" i="2" s="1"/>
  <c r="N48" i="2" s="1"/>
  <c r="K50" i="2"/>
  <c r="M50" i="2" s="1"/>
  <c r="N50" i="2" s="1"/>
  <c r="K52" i="2"/>
  <c r="M52" i="2" s="1"/>
  <c r="N52" i="2" s="1"/>
  <c r="K54" i="2"/>
  <c r="M54" i="2" s="1"/>
  <c r="N54" i="2" s="1"/>
  <c r="K56" i="2"/>
  <c r="M56" i="2" s="1"/>
  <c r="N56" i="2" s="1"/>
  <c r="K58" i="2"/>
  <c r="M58" i="2" s="1"/>
  <c r="N58" i="2" s="1"/>
  <c r="K60" i="2"/>
  <c r="M60" i="2" s="1"/>
  <c r="N60" i="2" s="1"/>
  <c r="K62" i="2"/>
  <c r="M62" i="2" s="1"/>
  <c r="N62" i="2" s="1"/>
  <c r="A12" i="2" l="1"/>
  <c r="A13" i="2" s="1"/>
  <c r="A11" i="2"/>
  <c r="P7" i="2"/>
  <c r="M26" i="2"/>
  <c r="N26" i="2" s="1"/>
  <c r="N53" i="2"/>
  <c r="N84" i="2"/>
  <c r="N61" i="2"/>
  <c r="N64" i="2"/>
  <c r="N40" i="2"/>
  <c r="N172" i="2"/>
  <c r="N159" i="2"/>
  <c r="N162" i="2"/>
  <c r="N170" i="2"/>
  <c r="N96" i="2"/>
  <c r="N80" i="2"/>
  <c r="N165" i="2"/>
  <c r="N100" i="2"/>
  <c r="N167" i="2"/>
  <c r="N146" i="2"/>
  <c r="N104" i="2"/>
  <c r="N108" i="2"/>
  <c r="N72" i="2"/>
  <c r="N76" i="2"/>
  <c r="N164" i="2"/>
  <c r="N169" i="2"/>
  <c r="N92" i="2"/>
  <c r="N116" i="2"/>
  <c r="N35" i="2"/>
  <c r="N68" i="2"/>
  <c r="N160" i="2"/>
  <c r="N112" i="2"/>
  <c r="N88" i="2"/>
  <c r="N27" i="2"/>
  <c r="A14" i="2" l="1"/>
  <c r="P19" i="2"/>
  <c r="P178" i="2" s="1"/>
  <c r="A15" i="2" l="1"/>
  <c r="A16" i="2"/>
  <c r="A17" i="2" s="1"/>
  <c r="A23" i="2" l="1"/>
  <c r="A24" i="2" s="1"/>
  <c r="A25" i="2" l="1"/>
  <c r="A26" i="2" s="1"/>
  <c r="A27" i="2" s="1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28" i="2" l="1"/>
  <c r="A29" i="2"/>
  <c r="P179" i="2"/>
  <c r="A30" i="2" l="1"/>
  <c r="A31" i="2" s="1"/>
  <c r="A32" i="2" s="1"/>
  <c r="P181" i="2"/>
  <c r="P180" i="2"/>
  <c r="P182" i="2"/>
  <c r="A33" i="2" l="1"/>
  <c r="P183" i="2"/>
  <c r="A34" i="2" l="1"/>
  <c r="A35" i="2" l="1"/>
  <c r="A37" i="2" l="1"/>
  <c r="A38" i="2" l="1"/>
  <c r="A39" i="2" l="1"/>
  <c r="A40" i="2" l="1"/>
  <c r="A41" i="2" l="1"/>
  <c r="A42" i="2" l="1"/>
  <c r="A43" i="2" l="1"/>
  <c r="A44" i="2" l="1"/>
  <c r="A46" i="2" l="1"/>
  <c r="A47" i="2" l="1"/>
  <c r="A48" i="2" l="1"/>
  <c r="A49" i="2" l="1"/>
  <c r="A50" i="2" l="1"/>
  <c r="A51" i="2" l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5" i="2" s="1"/>
  <c r="A156" i="2" s="1"/>
  <c r="A157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</calcChain>
</file>

<file path=xl/sharedStrings.xml><?xml version="1.0" encoding="utf-8"?>
<sst xmlns="http://schemas.openxmlformats.org/spreadsheetml/2006/main" count="349" uniqueCount="196">
  <si>
    <t>MATERIAL TAKEOFF AND COST ESTIMATE STATEMENT</t>
  </si>
  <si>
    <t>Project Name:</t>
  </si>
  <si>
    <t>Location:</t>
  </si>
  <si>
    <t>Sr #</t>
  </si>
  <si>
    <t>REFERENCE</t>
  </si>
  <si>
    <t>DESCRIPTION</t>
  </si>
  <si>
    <t>QUANTITY</t>
  </si>
  <si>
    <t>TOTAL QTY</t>
  </si>
  <si>
    <t>UNIT</t>
  </si>
  <si>
    <t>COST/UNIT</t>
  </si>
  <si>
    <t>UNIT LABOR</t>
  </si>
  <si>
    <t>TOTAL LABOR</t>
  </si>
  <si>
    <t>TOTAL COST</t>
  </si>
  <si>
    <t>REMARKS</t>
  </si>
  <si>
    <t>TRADE COST</t>
  </si>
  <si>
    <t>EA</t>
  </si>
  <si>
    <t>SUB TOTAL</t>
  </si>
  <si>
    <t>PROFIT</t>
  </si>
  <si>
    <t>INSURANCE</t>
  </si>
  <si>
    <t>CONTINGENCY</t>
  </si>
  <si>
    <t>NET TOTAL</t>
  </si>
  <si>
    <t>WASTE</t>
  </si>
  <si>
    <t>MATERIAL TOTAL</t>
  </si>
  <si>
    <t>OVERHEAD</t>
  </si>
  <si>
    <t>UNIT HOURS</t>
  </si>
  <si>
    <t>TOTAL MANHOURS</t>
  </si>
  <si>
    <t>LF</t>
  </si>
  <si>
    <t>HANKOOK TIRE PHASE II</t>
  </si>
  <si>
    <t>CW-1" Dia Cold Water Pipe</t>
  </si>
  <si>
    <t>CW-1/2" Dia Cold Water Pipe</t>
  </si>
  <si>
    <t>CW-1-1/2" Dia Cold Water Pipe</t>
  </si>
  <si>
    <t>CW-2" Dia Cold Water Pipe</t>
  </si>
  <si>
    <t>CW-2-1/2" Dia Cold Water Pipe</t>
  </si>
  <si>
    <t>CW-3" Dia Cold Water Pipe</t>
  </si>
  <si>
    <t>CW-3/4" Dia Cold Water Pipe</t>
  </si>
  <si>
    <t>CW-4" Dia Cold Water Pipe</t>
  </si>
  <si>
    <t>CW-6" Dia Cold Water Pipe</t>
  </si>
  <si>
    <t>G-1" Dia Gas Pipe</t>
  </si>
  <si>
    <t>G-10" Dia Gas Pipe</t>
  </si>
  <si>
    <t>G-1-1/2" Dia Gas Pipe</t>
  </si>
  <si>
    <t>G-2" Dia Gas Pipe</t>
  </si>
  <si>
    <t>G-3" Dia Gas Pipe</t>
  </si>
  <si>
    <t>G-4" Dia Gas Pipe</t>
  </si>
  <si>
    <t>G-6" Dia Gas Pipe</t>
  </si>
  <si>
    <t>G-8" Dia Gas Pipe</t>
  </si>
  <si>
    <t>HW-1" Dia Hot Water Pipe</t>
  </si>
  <si>
    <t>HW-1/2" Dia Hot Water Pipe</t>
  </si>
  <si>
    <t>HW-1-1/2" Dia Hot Water Pipe</t>
  </si>
  <si>
    <t>HW-3/4" Dia Hot Water Pipe</t>
  </si>
  <si>
    <t>ORD-10" Dia Overflow Drain</t>
  </si>
  <si>
    <t>ORD-12" Dia Overflow Drain</t>
  </si>
  <si>
    <t>ORD-15" Dia Overflow Drain</t>
  </si>
  <si>
    <t>ORD-6" Dia Overflow Drain</t>
  </si>
  <si>
    <t>ORD-8" Dia Overflow Drain</t>
  </si>
  <si>
    <t>S-1-1/2" Dia Sanitary Pipe</t>
  </si>
  <si>
    <t>S-2" Dia Sanitary Pipe</t>
  </si>
  <si>
    <t>S-3" Dia Sanitary Pipe</t>
  </si>
  <si>
    <t>S-4" Dia Sanitary Pipe</t>
  </si>
  <si>
    <t>S-6" Dia Sanitary Pipe</t>
  </si>
  <si>
    <t>SV-2" Dia Sanitary Vent Pipe</t>
  </si>
  <si>
    <t>SV-3" Dia Sanitary Vent Pipe</t>
  </si>
  <si>
    <t>CW-1" Dia Cold Water Pipe 90 Deg Elbow</t>
  </si>
  <si>
    <t>CW-1/2" Dia Cold Water Pipe 90 Deg Elbow</t>
  </si>
  <si>
    <t>CW-1-1/2" Dia Cold Water Pipe 90 Deg Elbow</t>
  </si>
  <si>
    <t>CW-2" Dia Cold Water Pipe 90 Deg Elbow</t>
  </si>
  <si>
    <t>CW-2-1/2" Dia Cold Water Pipe 90 Deg Elbow</t>
  </si>
  <si>
    <t>CW-3" Dia Cold Water Pipe 90 Deg Elbow</t>
  </si>
  <si>
    <t>CW-3/4" Dia Cold Water Pipe 90 Deg Elbow</t>
  </si>
  <si>
    <t>CW-4" Dia Cold Water Pipe 90 Deg Elbow</t>
  </si>
  <si>
    <t>CW-6" Dia Cold Water Pipe 90 Deg Elbow</t>
  </si>
  <si>
    <t>G-1" Dia Gas Pipe 90 Deg Elbow</t>
  </si>
  <si>
    <t>G-10" Dia Gas Pipe 90 Deg Elbow</t>
  </si>
  <si>
    <t>G-1-1/2" Dia Gas Pipe 90 Deg Elbow</t>
  </si>
  <si>
    <t>G-2" Dia Gas Pipe 90 Deg Elbow</t>
  </si>
  <si>
    <t>G-3" Dia Gas Pipe 90 Deg Elbow</t>
  </si>
  <si>
    <t>G-4" Dia Gas Pipe 90 Deg Elbow</t>
  </si>
  <si>
    <t>G-6" Dia Gas Pipe 90 Deg Elbow</t>
  </si>
  <si>
    <t>G-8" Dia Gas Pipe 90 Deg Elbow</t>
  </si>
  <si>
    <t>HW-1" Dia Hot Water Pipe 90 Deg Elbow</t>
  </si>
  <si>
    <t>HW-1/2" Dia Hot Water Pipe 90 Deg Elbow</t>
  </si>
  <si>
    <t>HW-1-1/2" Dia Hot Water Pipe 90 Deg Elbow</t>
  </si>
  <si>
    <t>HW-3/4" Dia Hot Water Pipe 90 Deg Elbow</t>
  </si>
  <si>
    <t>ORD-10" Dia Overflow Drain 45 Deg Elbow</t>
  </si>
  <si>
    <t>ORD-12" Dia Overflow Drain 45 Deg Elbow</t>
  </si>
  <si>
    <t>ORD-15" Dia Overflow Drain 45 Deg Elbow</t>
  </si>
  <si>
    <t>ORD-6" Dia Overflow Drain 45 Deg Elbow</t>
  </si>
  <si>
    <t>ORD-8" Dia Overflow Drain 45 Deg Elbow</t>
  </si>
  <si>
    <t>S-1-1/2" Dia Sanitary Pipe 45 Deg Elbow</t>
  </si>
  <si>
    <t>S-2" Dia Sanitary Pipe 45 Deg Elbow</t>
  </si>
  <si>
    <t>S-3" Dia Sanitary Pipe 45 Deg Elbow</t>
  </si>
  <si>
    <t>S-4" Dia Sanitary Pipe 45 Deg Elbow</t>
  </si>
  <si>
    <t>S-6" Dia Sanitary Pipe 45 Deg Elbow</t>
  </si>
  <si>
    <t>SV-2" Dia Sanitary Vent Pipe 45 Deg Elbow</t>
  </si>
  <si>
    <t>SV-3" Dia Sanitary Vent Pipe 45 Deg Elbow</t>
  </si>
  <si>
    <t>CW-1" Dia Cold Water Pipe Tee</t>
  </si>
  <si>
    <t>CW-1/2" Dia Cold Water Pipe Tee</t>
  </si>
  <si>
    <t>CW-1-1/2" Dia Cold Water Pipe Tee</t>
  </si>
  <si>
    <t>CW-2" Dia Cold Water Pipe Tee</t>
  </si>
  <si>
    <t>CW-2-1/2" Dia Cold Water Pipe Tee</t>
  </si>
  <si>
    <t>CW-3" Dia Cold Water Pipe Tee</t>
  </si>
  <si>
    <t>CW-3/4" Dia Cold Water Pipe Tee</t>
  </si>
  <si>
    <t>CW-4" Dia Cold Water Pipe Tee</t>
  </si>
  <si>
    <t>CW-6" Dia Cold Water Pipe Tee</t>
  </si>
  <si>
    <t>G-1" Dia Gas Pipe Tee</t>
  </si>
  <si>
    <t>G-10" Dia Gas Pipe Tee</t>
  </si>
  <si>
    <t>G-1-1/2" Dia Gas Pipe Tee</t>
  </si>
  <si>
    <t>G-2" Dia Gas Pipe Tee</t>
  </si>
  <si>
    <t>G-3" Dia Gas Pipe Tee</t>
  </si>
  <si>
    <t>G-4" Dia Gas Pipe Tee</t>
  </si>
  <si>
    <t>G-6" Dia Gas Pipe Tee</t>
  </si>
  <si>
    <t>G-8" Dia Gas Pipe Tee</t>
  </si>
  <si>
    <t>HW-1" Dia Hot Water Pipe Tee</t>
  </si>
  <si>
    <t>HW-1/2" Dia Hot Water Pipe Tee</t>
  </si>
  <si>
    <t>HW-1-1/2" Dia Hot Water Pipe Tee</t>
  </si>
  <si>
    <t>HW-3/4" Dia Hot Water Pipe Tee</t>
  </si>
  <si>
    <t>ORD-10" Dia Overflow Drain Wye</t>
  </si>
  <si>
    <t>ORD-12" Dia Overflow Drain Wye</t>
  </si>
  <si>
    <t>ORD-15" Dia Overflow Drain Wye</t>
  </si>
  <si>
    <t>ORD-6" Dia Overflow Drain Wye</t>
  </si>
  <si>
    <t>ORD-8" Dia Overflow Drain Wye</t>
  </si>
  <si>
    <t>S-1-1/2" Dia Sanitary Pipe Wye</t>
  </si>
  <si>
    <t>S-2" Dia Sanitary Pipe Wye</t>
  </si>
  <si>
    <t>S-3" Dia Sanitary Pipe Wye</t>
  </si>
  <si>
    <t>S-4" Dia Sanitary Pipe Wye</t>
  </si>
  <si>
    <t>S-6" Dia Sanitary Pipe Wye</t>
  </si>
  <si>
    <t>SV-2" Dia Sanitary Vent Pipe Wye</t>
  </si>
  <si>
    <t>SV-3" Dia Sanitary Vent Pipe Wye</t>
  </si>
  <si>
    <t>PF-P-1, Water Closet</t>
  </si>
  <si>
    <t>PF-P-2, Water Closet Wall Hung</t>
  </si>
  <si>
    <t>PF-P-4, Water Closet Wall Hung</t>
  </si>
  <si>
    <t>PF-P-5, Urinal</t>
  </si>
  <si>
    <t>PF-P-6, Lavatory</t>
  </si>
  <si>
    <t>PF-P-7, Lavatory Wall Hung</t>
  </si>
  <si>
    <t>PF-P-9, Drinking Fountain</t>
  </si>
  <si>
    <t>PF-P-10, Sink Double Compartment</t>
  </si>
  <si>
    <t>PF-P-12, Janitors Sink</t>
  </si>
  <si>
    <t>PF-P-13, Floor Drain</t>
  </si>
  <si>
    <t>PF-P-17, Roof Drain</t>
  </si>
  <si>
    <t>PF-P-18, Roof Drain</t>
  </si>
  <si>
    <t>WH-3, Lochinvar, LDT-120-XR, 119</t>
  </si>
  <si>
    <t>Wall Hydrant</t>
  </si>
  <si>
    <t>BP-1, Booster Pump, Tigerflow, VMS-VFD-NSF, 550GPM, 480/3/60Hz</t>
  </si>
  <si>
    <t>EMS-1, Emergency Shower, Bradley, S19-224, Provide W/ Fixtures</t>
  </si>
  <si>
    <t>HW-1"/1/2" Dia Hot Water Pipe Reducer</t>
  </si>
  <si>
    <t>HW-1-1/2"/1" Dia Hot Water Pipe Reducer</t>
  </si>
  <si>
    <t>HW-3/4"/1/2" Dia Hot Water Pipe Reducer</t>
  </si>
  <si>
    <t>ORD-12"/10" Dia Overflow Drain Reducer</t>
  </si>
  <si>
    <t>ORD-15"/12" Dia Overflow Drain Reducer</t>
  </si>
  <si>
    <t>ORD-8"/6" Dia Overflow Drain Reducer</t>
  </si>
  <si>
    <t>S-2"/1-1/2" Dia Sanitary Pipe Reducer</t>
  </si>
  <si>
    <t>S-3"/2" Dia Sanitary Pipe Reducer</t>
  </si>
  <si>
    <t>S-4"/3" Dia Sanitary Pipe Reducer</t>
  </si>
  <si>
    <t>S-6"/2" Dia Sanitary Pipe Wye</t>
  </si>
  <si>
    <t>SV-3"/2" Dia Sanitary Vent Pipe Reducer</t>
  </si>
  <si>
    <t>RWL-10" Dia Rain Leader Pipe</t>
  </si>
  <si>
    <t>RWL-12" Dia Rain Leader Pipe</t>
  </si>
  <si>
    <t>RWL-15" Dia Rain Leader Pipe</t>
  </si>
  <si>
    <t>RWL-6" Dia Rain Leader Pipe</t>
  </si>
  <si>
    <t>RWL-8" Dia Rain Leader Pipe</t>
  </si>
  <si>
    <t>RWL-10" Dia Rain Leader Pipe 45 Deg Elbow</t>
  </si>
  <si>
    <t>RWL-12" Dia Rain Leader Pipe 45 Deg Elbow</t>
  </si>
  <si>
    <t>RWL-15" Dia Rain Leader Pipe 45 Deg Elbow</t>
  </si>
  <si>
    <t>RWL-6" Dia Rain Leader Pipe 45 Deg Elbow</t>
  </si>
  <si>
    <t>RWL-8" Dia Rain Leader Pipe 45 Deg Elbow</t>
  </si>
  <si>
    <t>RWL-10" Dia Rain Leader Pipe Wye</t>
  </si>
  <si>
    <t>RWL-12" Dia Rain Leader Pipe Wye</t>
  </si>
  <si>
    <t>RWL-15" Dia Rain Leader Pipe Wye</t>
  </si>
  <si>
    <t>RWL-6" Dia Rain Leader Pipe Wye</t>
  </si>
  <si>
    <t>RWL-8" Dia Rain Leader Pipe Wye</t>
  </si>
  <si>
    <t>RWL-12"/10" Dia Rain Leader Pipe Reducer</t>
  </si>
  <si>
    <t>RWL-15"/12" Dia Rain Leader Pipe Reducer</t>
  </si>
  <si>
    <t>RWL-8"/6" Dia Rain Leader Pipe Reducer</t>
  </si>
  <si>
    <t>PF-WH-1, Instant Water heater, EEMAX,SPEX80TML,29A, 277V</t>
  </si>
  <si>
    <t>PF-WH-4, Instant Water heater, EEMAX,SPEX80TML,29A, 277V, Intel Hot, 1N501, Tankless</t>
  </si>
  <si>
    <t>1950 INTERNATIONAL BLVD. CLARKSVILLE, TN 37043</t>
  </si>
  <si>
    <t xml:space="preserve">22. PLUMBING </t>
  </si>
  <si>
    <t>Domestic Piping</t>
  </si>
  <si>
    <t>Gas Piping</t>
  </si>
  <si>
    <t>Waste &amp; Vent Piping</t>
  </si>
  <si>
    <t>3" VTR,Vent Tru Roof</t>
  </si>
  <si>
    <t>4" VTR,Vent Tru Roof</t>
  </si>
  <si>
    <t>PLUMBING FIXTURES</t>
  </si>
  <si>
    <t>PLUMBING EQUIPMENTS</t>
  </si>
  <si>
    <t>PLUMBING FITTINGS</t>
  </si>
  <si>
    <t>PLUMBING PIPING</t>
  </si>
  <si>
    <t>01. GENERAL CONDITIONS</t>
  </si>
  <si>
    <t>GENERAL CONDITIONS</t>
  </si>
  <si>
    <t>Permit</t>
  </si>
  <si>
    <t>LS</t>
  </si>
  <si>
    <t>Supervision</t>
  </si>
  <si>
    <t>Final Cleanup</t>
  </si>
  <si>
    <t>Mobilization Cost</t>
  </si>
  <si>
    <t>Project Overheads</t>
  </si>
  <si>
    <t>Bonds</t>
  </si>
  <si>
    <t>Fees (Architect &amp; Engineer)</t>
  </si>
  <si>
    <t>Temporary Control &amp;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</si>
</sst>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_(&quot;$&quot;* #,##0.0_);_(&quot;$&quot;* \(#,##0.0\);_(&quot;$&quot;* &quot;-&quot;??_);_(@_)"/>
    <numFmt numFmtId="167" formatCode="&quot;$&quot;#,##0"/>
    <numFmt numFmtId="168" formatCode="_(&quot;$&quot;* #,##0_);_(&quot;$&quot;* \(#,##0\);_(&quot;$&quot;* &quot;-&quot;?_);_(@_)"/>
    <numFmt numFmtId="169" formatCode="_(&quot;$&quot;* #,##0_);_(&quot;$&quot;* \(#,##0\);_(&quot;$&quot;* &quot;-&quot;??_);_(@_)"/>
    <numFmt numFmtId="17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color rgb="FF333333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badi"/>
      <family val="2"/>
    </font>
    <font>
      <b/>
      <sz val="12"/>
      <color theme="0"/>
      <name val="Abadi"/>
      <family val="2"/>
    </font>
    <font>
      <b/>
      <sz val="14"/>
      <color theme="1"/>
      <name val="Abadi"/>
      <family val="2"/>
    </font>
    <font>
      <b/>
      <sz val="14"/>
      <color rgb="FFFF0000"/>
      <name val="Abadi"/>
      <family val="2"/>
    </font>
    <font>
      <b/>
      <sz val="14"/>
      <color theme="0"/>
      <name val="Abadi"/>
      <family val="2"/>
    </font>
    <font>
      <sz val="12"/>
      <color theme="0"/>
      <name val="Abadi"/>
      <family val="2"/>
    </font>
    <font>
      <sz val="8"/>
      <name val="Calibri"/>
      <charset val="134"/>
      <scheme val="minor"/>
    </font>
    <font>
      <b/>
      <sz val="12"/>
      <color rgb="FFFF0000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gradientFill degree="90">
        <stop position="0">
          <color theme="5"/>
        </stop>
        <stop position="1">
          <color theme="2" tint="-9.8025452436902985E-2"/>
        </stop>
      </gradientFill>
    </fill>
    <fill>
      <gradientFill degree="90">
        <stop position="0">
          <color theme="5" tint="-0.25098422193060094"/>
        </stop>
        <stop position="1">
          <color theme="0" tint="-0.49800103762932219"/>
        </stop>
      </gradientFill>
    </fill>
    <fill>
      <patternFill patternType="solid">
        <fgColor rgb="FFFFFFCC"/>
        <bgColor indexed="64"/>
      </patternFill>
    </fill>
    <fill>
      <gradientFill degree="270">
        <stop position="0">
          <color rgb="FFAAD2DA"/>
        </stop>
        <stop position="1">
          <color rgb="FF4A909A"/>
        </stop>
      </gradientFill>
    </fill>
    <fill>
      <gradientFill>
        <stop position="0">
          <color theme="5" tint="0.79998168889431442"/>
        </stop>
        <stop position="1">
          <color theme="5" tint="-0.25098422193060094"/>
        </stop>
      </gradient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 style="thin">
        <color rgb="FFB2B2B2"/>
      </right>
      <top style="thin">
        <color auto="1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22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15">
    <xf numFmtId="0" fontId="0" fillId="0" borderId="0"/>
    <xf numFmtId="164" fontId="5" fillId="3" borderId="14" applyBorder="0">
      <alignment horizontal="center" vertical="center"/>
    </xf>
    <xf numFmtId="44" fontId="12" fillId="0" borderId="0" applyFont="0" applyFill="0" applyBorder="0" applyAlignment="0" applyProtection="0"/>
    <xf numFmtId="0" fontId="12" fillId="5" borderId="15" applyNumberFormat="0" applyFont="0" applyAlignment="0" applyProtection="0"/>
    <xf numFmtId="0" fontId="10" fillId="0" borderId="0"/>
    <xf numFmtId="0" fontId="8" fillId="4" borderId="4" applyAlignment="0">
      <alignment horizontal="center" vertical="center"/>
    </xf>
    <xf numFmtId="164" fontId="12" fillId="6" borderId="4">
      <alignment horizontal="right" vertical="center"/>
    </xf>
    <xf numFmtId="0" fontId="11" fillId="7" borderId="16" applyBorder="0" applyAlignment="0">
      <alignment horizontal="left" vertical="center" wrapText="1"/>
    </xf>
    <xf numFmtId="0" fontId="10" fillId="0" borderId="0"/>
    <xf numFmtId="0" fontId="2" fillId="5" borderId="15" applyNumberFormat="0" applyFont="0" applyAlignment="0" applyProtection="0"/>
    <xf numFmtId="0" fontId="1" fillId="0" borderId="0"/>
    <xf numFmtId="0" fontId="1" fillId="0" borderId="0"/>
    <xf numFmtId="0" fontId="1" fillId="5" borderId="15" applyNumberFormat="0" applyFont="0" applyAlignment="0" applyProtection="0"/>
    <xf numFmtId="164" fontId="1" fillId="6" borderId="4">
      <alignment horizontal="right" vertical="center"/>
    </xf>
    <xf numFmtId="0" fontId="1" fillId="5" borderId="15" applyNumberFormat="0" applyFont="0" applyAlignment="0" applyProtection="0"/>
  </cellStyleXfs>
  <cellXfs count="8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8" applyFont="1" applyAlignment="1">
      <alignment vertical="center"/>
    </xf>
    <xf numFmtId="0" fontId="3" fillId="0" borderId="0" xfId="0" applyFont="1"/>
    <xf numFmtId="0" fontId="0" fillId="0" borderId="0" xfId="0" applyAlignment="1">
      <alignment wrapText="1"/>
    </xf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44" fontId="0" fillId="0" borderId="0" xfId="0" applyNumberFormat="1"/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0" fontId="4" fillId="0" borderId="7" xfId="3" applyFont="1" applyFill="1" applyBorder="1" applyAlignment="1">
      <alignment horizontal="left" vertical="center" wrapText="1"/>
    </xf>
    <xf numFmtId="44" fontId="3" fillId="0" borderId="0" xfId="0" applyNumberFormat="1" applyFont="1" applyAlignment="1">
      <alignment horizontal="right" vertical="center"/>
    </xf>
    <xf numFmtId="168" fontId="4" fillId="0" borderId="6" xfId="3" applyNumberFormat="1" applyFont="1" applyFill="1" applyBorder="1" applyAlignment="1" applyProtection="1">
      <alignment horizontal="left" vertical="top"/>
    </xf>
    <xf numFmtId="0" fontId="3" fillId="0" borderId="10" xfId="0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165" fontId="9" fillId="0" borderId="0" xfId="0" applyNumberFormat="1" applyFon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2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44" fontId="9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44" fontId="4" fillId="0" borderId="17" xfId="3" applyNumberFormat="1" applyFont="1" applyFill="1" applyBorder="1" applyAlignment="1">
      <alignment horizontal="right" vertical="center"/>
    </xf>
    <xf numFmtId="168" fontId="4" fillId="0" borderId="17" xfId="3" applyNumberFormat="1" applyFont="1" applyFill="1" applyBorder="1" applyAlignment="1" applyProtection="1">
      <alignment horizontal="right" vertical="center"/>
    </xf>
    <xf numFmtId="168" fontId="4" fillId="0" borderId="18" xfId="3" applyNumberFormat="1" applyFont="1" applyFill="1" applyBorder="1" applyAlignment="1" applyProtection="1">
      <alignment horizontal="right" vertical="center"/>
    </xf>
    <xf numFmtId="168" fontId="4" fillId="0" borderId="19" xfId="3" applyNumberFormat="1" applyFont="1" applyFill="1" applyBorder="1" applyAlignment="1" applyProtection="1">
      <alignment horizontal="left" vertical="top"/>
    </xf>
    <xf numFmtId="0" fontId="3" fillId="0" borderId="20" xfId="0" applyFont="1" applyBorder="1" applyAlignment="1">
      <alignment horizontal="center" vertical="center"/>
    </xf>
    <xf numFmtId="1" fontId="4" fillId="0" borderId="21" xfId="3" applyNumberFormat="1" applyFont="1" applyFill="1" applyBorder="1" applyAlignment="1">
      <alignment horizontal="center" vertical="top"/>
    </xf>
    <xf numFmtId="0" fontId="4" fillId="0" borderId="19" xfId="3" applyNumberFormat="1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left" vertical="center" wrapText="1"/>
    </xf>
    <xf numFmtId="165" fontId="4" fillId="0" borderId="17" xfId="3" applyNumberFormat="1" applyFont="1" applyFill="1" applyBorder="1" applyAlignment="1">
      <alignment horizontal="right" vertical="center"/>
    </xf>
    <xf numFmtId="9" fontId="4" fillId="0" borderId="17" xfId="3" applyNumberFormat="1" applyFont="1" applyFill="1" applyBorder="1" applyAlignment="1">
      <alignment horizontal="right" vertical="center"/>
    </xf>
    <xf numFmtId="0" fontId="4" fillId="0" borderId="17" xfId="3" applyNumberFormat="1" applyFont="1" applyFill="1" applyBorder="1" applyAlignment="1">
      <alignment horizontal="right" vertical="center"/>
    </xf>
    <xf numFmtId="169" fontId="4" fillId="0" borderId="17" xfId="3" applyNumberFormat="1" applyFont="1" applyFill="1" applyBorder="1" applyAlignment="1">
      <alignment horizontal="right" vertical="center"/>
    </xf>
    <xf numFmtId="44" fontId="4" fillId="0" borderId="17" xfId="2" applyFont="1" applyFill="1" applyBorder="1" applyAlignment="1">
      <alignment horizontal="right" vertical="center"/>
    </xf>
    <xf numFmtId="0" fontId="4" fillId="8" borderId="0" xfId="8" applyFont="1" applyFill="1" applyAlignment="1">
      <alignment vertical="center"/>
    </xf>
    <xf numFmtId="0" fontId="0" fillId="8" borderId="0" xfId="0" applyFill="1"/>
    <xf numFmtId="0" fontId="3" fillId="8" borderId="0" xfId="0" applyFont="1" applyFill="1" applyAlignment="1">
      <alignment horizontal="center" vertical="center"/>
    </xf>
    <xf numFmtId="44" fontId="13" fillId="0" borderId="7" xfId="3" applyNumberFormat="1" applyFont="1" applyFill="1" applyBorder="1" applyAlignment="1">
      <alignment horizontal="right" vertical="center"/>
    </xf>
    <xf numFmtId="9" fontId="13" fillId="0" borderId="7" xfId="3" applyNumberFormat="1" applyFont="1" applyFill="1" applyBorder="1" applyAlignment="1">
      <alignment horizontal="right" vertical="center"/>
    </xf>
    <xf numFmtId="169" fontId="13" fillId="0" borderId="7" xfId="3" applyNumberFormat="1" applyFont="1" applyFill="1" applyBorder="1" applyAlignment="1">
      <alignment horizontal="right" vertical="center"/>
    </xf>
    <xf numFmtId="165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2" fontId="14" fillId="2" borderId="4" xfId="0" applyNumberFormat="1" applyFont="1" applyFill="1" applyBorder="1" applyAlignment="1">
      <alignment horizontal="center" vertical="center"/>
    </xf>
    <xf numFmtId="166" fontId="14" fillId="2" borderId="4" xfId="0" applyNumberFormat="1" applyFont="1" applyFill="1" applyBorder="1" applyAlignment="1">
      <alignment horizontal="center" vertical="center"/>
    </xf>
    <xf numFmtId="166" fontId="14" fillId="2" borderId="4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167" fontId="14" fillId="2" borderId="8" xfId="0" applyNumberFormat="1" applyFont="1" applyFill="1" applyBorder="1" applyAlignment="1">
      <alignment horizontal="center" vertical="center"/>
    </xf>
    <xf numFmtId="165" fontId="13" fillId="0" borderId="7" xfId="3" applyNumberFormat="1" applyFont="1" applyFill="1" applyBorder="1" applyAlignment="1">
      <alignment horizontal="right" vertical="center"/>
    </xf>
    <xf numFmtId="0" fontId="13" fillId="0" borderId="7" xfId="3" applyNumberFormat="1" applyFont="1" applyFill="1" applyBorder="1" applyAlignment="1">
      <alignment horizontal="right" vertical="center"/>
    </xf>
    <xf numFmtId="169" fontId="13" fillId="0" borderId="7" xfId="2" applyNumberFormat="1" applyFont="1" applyFill="1" applyBorder="1" applyAlignment="1">
      <alignment horizontal="right" vertical="center"/>
    </xf>
    <xf numFmtId="168" fontId="13" fillId="0" borderId="7" xfId="3" applyNumberFormat="1" applyFont="1" applyFill="1" applyBorder="1" applyAlignment="1" applyProtection="1">
      <alignment horizontal="right" vertical="center"/>
    </xf>
    <xf numFmtId="168" fontId="13" fillId="0" borderId="9" xfId="3" applyNumberFormat="1" applyFont="1" applyFill="1" applyBorder="1" applyAlignment="1" applyProtection="1">
      <alignment horizontal="right" vertical="center"/>
    </xf>
    <xf numFmtId="0" fontId="14" fillId="2" borderId="4" xfId="0" applyFont="1" applyFill="1" applyBorder="1" applyAlignment="1">
      <alignment horizontal="left" vertical="center" wrapText="1"/>
    </xf>
    <xf numFmtId="0" fontId="13" fillId="0" borderId="7" xfId="3" applyFont="1" applyFill="1" applyBorder="1" applyAlignment="1">
      <alignment horizontal="left" vertical="center" wrapText="1"/>
    </xf>
    <xf numFmtId="1" fontId="13" fillId="0" borderId="5" xfId="3" applyNumberFormat="1" applyFont="1" applyFill="1" applyBorder="1" applyAlignment="1">
      <alignment horizontal="center" vertical="top"/>
    </xf>
    <xf numFmtId="44" fontId="13" fillId="0" borderId="7" xfId="2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horizontal="left" vertical="top"/>
    </xf>
    <xf numFmtId="0" fontId="14" fillId="2" borderId="12" xfId="0" applyFont="1" applyFill="1" applyBorder="1" applyAlignment="1">
      <alignment vertical="top"/>
    </xf>
    <xf numFmtId="0" fontId="18" fillId="2" borderId="12" xfId="0" applyFont="1" applyFill="1" applyBorder="1" applyAlignment="1">
      <alignment vertical="top"/>
    </xf>
    <xf numFmtId="9" fontId="18" fillId="2" borderId="12" xfId="0" applyNumberFormat="1" applyFont="1" applyFill="1" applyBorder="1" applyAlignment="1">
      <alignment vertical="top"/>
    </xf>
    <xf numFmtId="42" fontId="14" fillId="2" borderId="13" xfId="0" applyNumberFormat="1" applyFont="1" applyFill="1" applyBorder="1" applyAlignment="1">
      <alignment vertical="top"/>
    </xf>
    <xf numFmtId="9" fontId="14" fillId="2" borderId="12" xfId="0" applyNumberFormat="1" applyFont="1" applyFill="1" applyBorder="1" applyAlignment="1">
      <alignment horizontal="center" vertical="top"/>
    </xf>
    <xf numFmtId="0" fontId="13" fillId="0" borderId="6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70" fontId="13" fillId="0" borderId="7" xfId="2" applyNumberFormat="1" applyFont="1" applyFill="1" applyBorder="1" applyAlignment="1">
      <alignment horizontal="center" vertical="center"/>
    </xf>
    <xf numFmtId="2" fontId="13" fillId="0" borderId="7" xfId="9" applyNumberFormat="1" applyFont="1" applyFill="1" applyBorder="1" applyAlignment="1">
      <alignment horizontal="center" vertical="center"/>
    </xf>
    <xf numFmtId="168" fontId="13" fillId="0" borderId="7" xfId="9" applyNumberFormat="1" applyFont="1" applyFill="1" applyBorder="1" applyAlignment="1" applyProtection="1">
      <alignment horizontal="right" vertical="center"/>
    </xf>
    <xf numFmtId="0" fontId="20" fillId="0" borderId="7" xfId="3" applyFont="1" applyFill="1" applyBorder="1" applyAlignment="1">
      <alignment horizontal="left" vertical="center" wrapText="1"/>
    </xf>
    <xf numFmtId="167" fontId="14" fillId="2" borderId="13" xfId="0" applyNumberFormat="1" applyFont="1" applyFill="1" applyBorder="1" applyAlignment="1">
      <alignment vertical="top"/>
    </xf>
    <xf numFmtId="165" fontId="4" fillId="0" borderId="7" xfId="9" applyNumberFormat="1" applyFont="1" applyFill="1" applyBorder="1" applyAlignment="1">
      <alignment horizontal="right" vertical="center"/>
    </xf>
    <xf numFmtId="9" fontId="4" fillId="0" borderId="7" xfId="9" applyNumberFormat="1" applyFont="1" applyFill="1" applyBorder="1" applyAlignment="1">
      <alignment horizontal="right" vertical="center"/>
    </xf>
    <xf numFmtId="0" fontId="4" fillId="0" borderId="7" xfId="9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5">
    <cellStyle name="Currency" xfId="2" builtinId="4"/>
    <cellStyle name="Normal" xfId="0" builtinId="0"/>
    <cellStyle name="Normal 2" xfId="4"/>
    <cellStyle name="Normal 2 3" xfId="8"/>
    <cellStyle name="Normal 3" xfId="10"/>
    <cellStyle name="Normal 4" xfId="11"/>
    <cellStyle name="Note" xfId="3" builtinId="10"/>
    <cellStyle name="Note 2" xfId="9"/>
    <cellStyle name="Note 2 2" xfId="14"/>
    <cellStyle name="Note 3" xfId="12"/>
    <cellStyle name="Style 1" xfId="5"/>
    <cellStyle name="Style 2" xfId="6"/>
    <cellStyle name="Style 2 2" xfId="13"/>
    <cellStyle name="Style 3" xfId="7"/>
    <cellStyle name="Style 4" xfId="1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CE3FD"/>
      <color rgb="FF4A909A"/>
      <color rgb="FFEC6B0A"/>
      <color rgb="FFAAD2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CH530"/>
  <sheetViews>
    <sheetView showGridLines="0" tabSelected="1" zoomScale="70" zoomScaleNormal="70" zoomScaleSheetLayoutView="160" zoomScalePageLayoutView="10" workbookViewId="0">
      <pane ySplit="5" topLeftCell="A167" activePane="bottomLeft" state="frozen"/>
      <selection pane="bottomLeft" activeCell="A176" sqref="A176:XFD176"/>
    </sheetView>
  </sheetViews>
  <sheetFormatPr defaultColWidth="9" defaultRowHeight="15"/>
  <cols>
    <col min="1" max="1" width="9.140625" customWidth="1"/>
    <col min="2" max="2" width="14.7109375" style="3" customWidth="1"/>
    <col min="3" max="3" width="74.85546875" style="4" customWidth="1"/>
    <col min="4" max="4" width="11.7109375" style="5" customWidth="1"/>
    <col min="5" max="5" width="11.5703125" customWidth="1"/>
    <col min="6" max="6" width="14.140625" style="6" customWidth="1"/>
    <col min="7" max="7" width="10.28515625" customWidth="1"/>
    <col min="8" max="8" width="12.5703125" style="7" customWidth="1"/>
    <col min="9" max="11" width="14.7109375" style="8" customWidth="1"/>
    <col min="12" max="12" width="12.42578125" customWidth="1"/>
    <col min="13" max="13" width="14" customWidth="1"/>
    <col min="14" max="14" width="14.7109375" customWidth="1"/>
    <col min="15" max="15" width="17.85546875" customWidth="1"/>
    <col min="16" max="16" width="22" customWidth="1"/>
  </cols>
  <sheetData>
    <row r="1" spans="1:86" s="42" customFormat="1" ht="18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1:86" s="43" customFormat="1" ht="18.600000000000001" customHeight="1">
      <c r="A2" s="84" t="s">
        <v>1</v>
      </c>
      <c r="B2" s="84"/>
      <c r="C2" s="55" t="s">
        <v>27</v>
      </c>
      <c r="D2" s="85"/>
      <c r="E2" s="85"/>
      <c r="F2" s="86"/>
      <c r="G2" s="87"/>
      <c r="H2" s="87"/>
      <c r="I2" s="87"/>
      <c r="J2" s="73"/>
      <c r="K2" s="73"/>
      <c r="L2" s="1"/>
      <c r="M2" s="1"/>
      <c r="N2" s="1"/>
      <c r="O2" s="10"/>
      <c r="P2" s="1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86" s="43" customFormat="1" ht="18.600000000000001" customHeight="1">
      <c r="A3" s="84" t="s">
        <v>2</v>
      </c>
      <c r="B3" s="84"/>
      <c r="C3" s="55" t="s">
        <v>174</v>
      </c>
      <c r="D3" s="85"/>
      <c r="E3" s="85"/>
      <c r="F3" s="87"/>
      <c r="G3" s="87"/>
      <c r="H3" s="87"/>
      <c r="I3" s="87"/>
      <c r="J3" s="73"/>
      <c r="K3" s="73"/>
      <c r="L3" s="1"/>
      <c r="M3" s="1"/>
      <c r="N3" s="1"/>
      <c r="O3" s="10"/>
      <c r="P3" s="1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86" s="43" customFormat="1">
      <c r="A4" s="9"/>
      <c r="B4" s="1"/>
      <c r="C4" s="10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0"/>
      <c r="P4" s="1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86" s="42" customFormat="1" ht="30.75" customHeight="1">
      <c r="A5" s="47" t="s">
        <v>3</v>
      </c>
      <c r="B5" s="48" t="s">
        <v>4</v>
      </c>
      <c r="C5" s="48" t="s">
        <v>5</v>
      </c>
      <c r="D5" s="47" t="s">
        <v>6</v>
      </c>
      <c r="E5" s="48" t="s">
        <v>21</v>
      </c>
      <c r="F5" s="49" t="s">
        <v>7</v>
      </c>
      <c r="G5" s="48" t="s">
        <v>8</v>
      </c>
      <c r="H5" s="50" t="s">
        <v>9</v>
      </c>
      <c r="I5" s="51" t="s">
        <v>22</v>
      </c>
      <c r="J5" s="51" t="s">
        <v>24</v>
      </c>
      <c r="K5" s="51" t="s">
        <v>25</v>
      </c>
      <c r="L5" s="52" t="s">
        <v>10</v>
      </c>
      <c r="M5" s="52" t="s">
        <v>11</v>
      </c>
      <c r="N5" s="53" t="s">
        <v>12</v>
      </c>
      <c r="O5" s="48" t="s">
        <v>13</v>
      </c>
      <c r="P5" s="54" t="s">
        <v>14</v>
      </c>
      <c r="Q5" s="2"/>
      <c r="R5" s="2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</row>
    <row r="6" spans="1:86" s="42" customFormat="1" ht="15.75">
      <c r="A6" s="1"/>
      <c r="B6" s="1"/>
      <c r="C6" s="10"/>
      <c r="D6" s="11"/>
      <c r="E6" s="12"/>
      <c r="F6" s="13"/>
      <c r="G6" s="12"/>
      <c r="H6" s="14"/>
      <c r="I6" s="16"/>
      <c r="J6" s="16"/>
      <c r="K6" s="16"/>
      <c r="L6" s="12"/>
      <c r="M6" s="12"/>
      <c r="N6" s="12"/>
      <c r="O6" s="10"/>
      <c r="P6" s="1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</row>
    <row r="7" spans="1:86" s="42" customFormat="1" ht="18">
      <c r="A7" s="82" t="s">
        <v>185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56">
        <f>SUM(N8:N18)</f>
        <v>0</v>
      </c>
      <c r="Q7" s="2"/>
      <c r="R7" s="2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</row>
    <row r="8" spans="1:86" s="42" customFormat="1" ht="15.75">
      <c r="A8" s="64" t="str">
        <f>IF(F8&lt;&gt;"",1+MAX($A$2:A7),"")</f>
        <v/>
      </c>
      <c r="B8" s="72"/>
      <c r="C8" s="10"/>
      <c r="D8" s="79"/>
      <c r="E8" s="80"/>
      <c r="F8" s="79"/>
      <c r="G8" s="81"/>
      <c r="H8" s="44"/>
      <c r="I8" s="46"/>
      <c r="J8" s="46"/>
      <c r="K8" s="46"/>
      <c r="L8" s="65"/>
      <c r="M8" s="60"/>
      <c r="N8" s="61"/>
      <c r="O8" s="17"/>
      <c r="P8" s="18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</row>
    <row r="9" spans="1:86" s="42" customFormat="1" ht="15.75">
      <c r="A9" s="64" t="str">
        <f>IF(F9&lt;&gt;"",1+MAX($A$2:A8),"")</f>
        <v/>
      </c>
      <c r="B9" s="72"/>
      <c r="C9" s="62" t="s">
        <v>186</v>
      </c>
      <c r="D9" s="79"/>
      <c r="E9" s="80"/>
      <c r="F9" s="79"/>
      <c r="G9" s="81"/>
      <c r="H9" s="44"/>
      <c r="I9" s="46"/>
      <c r="J9" s="46"/>
      <c r="K9" s="46"/>
      <c r="L9" s="65"/>
      <c r="M9" s="60"/>
      <c r="N9" s="61"/>
      <c r="O9" s="17"/>
      <c r="P9" s="1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</row>
    <row r="10" spans="1:86" s="41" customFormat="1" ht="15.75">
      <c r="A10" s="64">
        <f>IF(F10&lt;&gt;"",1+MAX($A$2:A9),"")</f>
        <v>1</v>
      </c>
      <c r="B10" s="72"/>
      <c r="C10" s="63" t="s">
        <v>187</v>
      </c>
      <c r="D10" s="57">
        <v>1</v>
      </c>
      <c r="E10" s="45">
        <v>0</v>
      </c>
      <c r="F10" s="57">
        <f t="shared" ref="F10:F17" si="0">(1+E10)*D10</f>
        <v>1</v>
      </c>
      <c r="G10" s="58" t="s">
        <v>188</v>
      </c>
      <c r="H10" s="44">
        <v>0</v>
      </c>
      <c r="I10" s="46">
        <f t="shared" ref="I10:I17" si="1">H10*F10</f>
        <v>0</v>
      </c>
      <c r="J10" s="74">
        <v>0</v>
      </c>
      <c r="K10" s="75">
        <f t="shared" ref="K10:K17" si="2">J10*F10</f>
        <v>0</v>
      </c>
      <c r="L10" s="65">
        <v>0</v>
      </c>
      <c r="M10" s="76">
        <f t="shared" ref="M10:M17" si="3">L10*K10</f>
        <v>0</v>
      </c>
      <c r="N10" s="61">
        <f t="shared" ref="N10:N17" si="4">M10+I10</f>
        <v>0</v>
      </c>
      <c r="O10" s="17"/>
      <c r="P10" s="18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</row>
    <row r="11" spans="1:86" s="41" customFormat="1" ht="15.75">
      <c r="A11" s="64">
        <f>IF(F11&lt;&gt;"",1+MAX($A$2:A10),"")</f>
        <v>2</v>
      </c>
      <c r="B11" s="72"/>
      <c r="C11" s="63" t="s">
        <v>189</v>
      </c>
      <c r="D11" s="57">
        <v>1</v>
      </c>
      <c r="E11" s="45">
        <v>0</v>
      </c>
      <c r="F11" s="57">
        <f t="shared" si="0"/>
        <v>1</v>
      </c>
      <c r="G11" s="58" t="s">
        <v>188</v>
      </c>
      <c r="H11" s="44">
        <v>0</v>
      </c>
      <c r="I11" s="46">
        <f t="shared" si="1"/>
        <v>0</v>
      </c>
      <c r="J11" s="74">
        <v>0</v>
      </c>
      <c r="K11" s="75">
        <f t="shared" si="2"/>
        <v>0</v>
      </c>
      <c r="L11" s="65">
        <v>0</v>
      </c>
      <c r="M11" s="76">
        <f t="shared" si="3"/>
        <v>0</v>
      </c>
      <c r="N11" s="61">
        <f t="shared" si="4"/>
        <v>0</v>
      </c>
      <c r="O11" s="17"/>
      <c r="P11" s="18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</row>
    <row r="12" spans="1:86" s="41" customFormat="1" ht="15.75">
      <c r="A12" s="64">
        <f>IF(F12&lt;&gt;"",1+MAX($A$2:A11),"")</f>
        <v>3</v>
      </c>
      <c r="B12" s="72"/>
      <c r="C12" s="63" t="s">
        <v>190</v>
      </c>
      <c r="D12" s="57">
        <v>1</v>
      </c>
      <c r="E12" s="45">
        <v>0</v>
      </c>
      <c r="F12" s="57">
        <f t="shared" si="0"/>
        <v>1</v>
      </c>
      <c r="G12" s="58" t="s">
        <v>188</v>
      </c>
      <c r="H12" s="44">
        <v>0</v>
      </c>
      <c r="I12" s="46">
        <f t="shared" si="1"/>
        <v>0</v>
      </c>
      <c r="J12" s="74">
        <v>0</v>
      </c>
      <c r="K12" s="75">
        <f t="shared" si="2"/>
        <v>0</v>
      </c>
      <c r="L12" s="65">
        <v>0</v>
      </c>
      <c r="M12" s="76">
        <f t="shared" si="3"/>
        <v>0</v>
      </c>
      <c r="N12" s="61">
        <f t="shared" si="4"/>
        <v>0</v>
      </c>
      <c r="O12" s="17"/>
      <c r="P12" s="18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</row>
    <row r="13" spans="1:86" s="41" customFormat="1" ht="15.75">
      <c r="A13" s="64">
        <f>IF(F13&lt;&gt;"",1+MAX($A$2:A12),"")</f>
        <v>4</v>
      </c>
      <c r="B13" s="72"/>
      <c r="C13" s="63" t="s">
        <v>191</v>
      </c>
      <c r="D13" s="57">
        <v>1</v>
      </c>
      <c r="E13" s="45">
        <v>0</v>
      </c>
      <c r="F13" s="57">
        <f t="shared" si="0"/>
        <v>1</v>
      </c>
      <c r="G13" s="58" t="s">
        <v>188</v>
      </c>
      <c r="H13" s="44">
        <v>0</v>
      </c>
      <c r="I13" s="46">
        <f t="shared" si="1"/>
        <v>0</v>
      </c>
      <c r="J13" s="74">
        <v>0</v>
      </c>
      <c r="K13" s="75">
        <f t="shared" si="2"/>
        <v>0</v>
      </c>
      <c r="L13" s="65">
        <v>0</v>
      </c>
      <c r="M13" s="76">
        <f t="shared" si="3"/>
        <v>0</v>
      </c>
      <c r="N13" s="61">
        <f t="shared" si="4"/>
        <v>0</v>
      </c>
      <c r="O13" s="17"/>
      <c r="P13" s="18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86" s="41" customFormat="1" ht="15.75">
      <c r="A14" s="64">
        <f>IF(F14&lt;&gt;"",1+MAX($A$2:A13),"")</f>
        <v>5</v>
      </c>
      <c r="B14" s="72"/>
      <c r="C14" s="63" t="s">
        <v>192</v>
      </c>
      <c r="D14" s="57">
        <v>1</v>
      </c>
      <c r="E14" s="45">
        <v>0</v>
      </c>
      <c r="F14" s="57">
        <f t="shared" si="0"/>
        <v>1</v>
      </c>
      <c r="G14" s="58" t="s">
        <v>188</v>
      </c>
      <c r="H14" s="44">
        <v>0</v>
      </c>
      <c r="I14" s="46">
        <f t="shared" si="1"/>
        <v>0</v>
      </c>
      <c r="J14" s="74">
        <v>0</v>
      </c>
      <c r="K14" s="75">
        <f t="shared" si="2"/>
        <v>0</v>
      </c>
      <c r="L14" s="65">
        <v>0</v>
      </c>
      <c r="M14" s="76">
        <f t="shared" si="3"/>
        <v>0</v>
      </c>
      <c r="N14" s="61">
        <f t="shared" si="4"/>
        <v>0</v>
      </c>
      <c r="O14" s="17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86" s="41" customFormat="1" ht="15.75">
      <c r="A15" s="64">
        <f>IF(F15&lt;&gt;"",1+MAX($A$2:A14),"")</f>
        <v>6</v>
      </c>
      <c r="B15" s="72"/>
      <c r="C15" s="63" t="s">
        <v>193</v>
      </c>
      <c r="D15" s="57">
        <v>1</v>
      </c>
      <c r="E15" s="45">
        <v>0</v>
      </c>
      <c r="F15" s="57">
        <f t="shared" si="0"/>
        <v>1</v>
      </c>
      <c r="G15" s="58" t="s">
        <v>188</v>
      </c>
      <c r="H15" s="44">
        <v>0</v>
      </c>
      <c r="I15" s="46">
        <f t="shared" si="1"/>
        <v>0</v>
      </c>
      <c r="J15" s="74">
        <v>0</v>
      </c>
      <c r="K15" s="75">
        <f t="shared" si="2"/>
        <v>0</v>
      </c>
      <c r="L15" s="65">
        <v>0</v>
      </c>
      <c r="M15" s="76">
        <f t="shared" si="3"/>
        <v>0</v>
      </c>
      <c r="N15" s="61">
        <f t="shared" si="4"/>
        <v>0</v>
      </c>
      <c r="O15" s="17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86" s="41" customFormat="1" ht="15.75">
      <c r="A16" s="64">
        <f>IF(F16&lt;&gt;"",1+MAX($A$2:A15),"")</f>
        <v>7</v>
      </c>
      <c r="B16" s="72"/>
      <c r="C16" s="63" t="s">
        <v>194</v>
      </c>
      <c r="D16" s="57">
        <v>1</v>
      </c>
      <c r="E16" s="45">
        <v>0</v>
      </c>
      <c r="F16" s="57">
        <f t="shared" si="0"/>
        <v>1</v>
      </c>
      <c r="G16" s="58" t="s">
        <v>188</v>
      </c>
      <c r="H16" s="44">
        <v>0</v>
      </c>
      <c r="I16" s="46">
        <f t="shared" si="1"/>
        <v>0</v>
      </c>
      <c r="J16" s="74">
        <v>0</v>
      </c>
      <c r="K16" s="75">
        <f t="shared" si="2"/>
        <v>0</v>
      </c>
      <c r="L16" s="65">
        <v>0</v>
      </c>
      <c r="M16" s="76">
        <f t="shared" si="3"/>
        <v>0</v>
      </c>
      <c r="N16" s="61">
        <f t="shared" si="4"/>
        <v>0</v>
      </c>
      <c r="O16" s="17"/>
      <c r="P16" s="18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41" customFormat="1" ht="15.75">
      <c r="A17" s="64">
        <f>IF(F17&lt;&gt;"",1+MAX($A$2:A16),"")</f>
        <v>8</v>
      </c>
      <c r="B17" s="72"/>
      <c r="C17" s="63" t="s">
        <v>195</v>
      </c>
      <c r="D17" s="57">
        <v>1</v>
      </c>
      <c r="E17" s="45">
        <v>0</v>
      </c>
      <c r="F17" s="57">
        <f t="shared" si="0"/>
        <v>1</v>
      </c>
      <c r="G17" s="58" t="s">
        <v>188</v>
      </c>
      <c r="H17" s="44">
        <v>0</v>
      </c>
      <c r="I17" s="46">
        <f t="shared" si="1"/>
        <v>0</v>
      </c>
      <c r="J17" s="74">
        <v>0</v>
      </c>
      <c r="K17" s="75">
        <f t="shared" si="2"/>
        <v>0</v>
      </c>
      <c r="L17" s="65">
        <v>0</v>
      </c>
      <c r="M17" s="76">
        <f t="shared" si="3"/>
        <v>0</v>
      </c>
      <c r="N17" s="61">
        <f t="shared" si="4"/>
        <v>0</v>
      </c>
      <c r="O17" s="17"/>
      <c r="P17" s="18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41" customFormat="1" ht="15.75">
      <c r="A18" s="64" t="str">
        <f>IF(F18&lt;&gt;"",1+MAX($A$2:A17),"")</f>
        <v/>
      </c>
      <c r="B18" s="72"/>
      <c r="C18" s="15"/>
      <c r="D18" s="57"/>
      <c r="E18" s="45"/>
      <c r="F18" s="57"/>
      <c r="G18" s="58"/>
      <c r="H18" s="44"/>
      <c r="I18" s="46"/>
      <c r="J18" s="46"/>
      <c r="K18" s="46"/>
      <c r="L18" s="59"/>
      <c r="M18" s="60"/>
      <c r="N18" s="61"/>
      <c r="O18" s="17"/>
      <c r="P18" s="18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42" customFormat="1" ht="18">
      <c r="A19" s="82" t="s">
        <v>175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56">
        <f>SUM(N20:N175)</f>
        <v>3709569.9627649998</v>
      </c>
      <c r="Q19" s="2"/>
      <c r="R19" s="2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</row>
    <row r="20" spans="1:77" s="41" customFormat="1" ht="15.75">
      <c r="A20" s="64" t="str">
        <f>IF(F20&lt;&gt;"",1+MAX($A$2:A19),"")</f>
        <v/>
      </c>
      <c r="B20" s="72"/>
      <c r="C20" s="15"/>
      <c r="D20" s="57"/>
      <c r="E20" s="45"/>
      <c r="F20" s="57"/>
      <c r="G20" s="58"/>
      <c r="H20" s="44"/>
      <c r="I20" s="46"/>
      <c r="J20" s="46"/>
      <c r="K20" s="46"/>
      <c r="L20" s="59"/>
      <c r="M20" s="60"/>
      <c r="N20" s="61"/>
      <c r="O20" s="17"/>
      <c r="P20" s="18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41" customFormat="1" ht="15.75">
      <c r="A21" s="64" t="str">
        <f>IF(F21&lt;&gt;"",1+MAX($A$2:A20),"")</f>
        <v/>
      </c>
      <c r="B21" s="72"/>
      <c r="C21" s="62" t="s">
        <v>184</v>
      </c>
      <c r="D21" s="57"/>
      <c r="E21" s="45"/>
      <c r="F21" s="57"/>
      <c r="G21" s="58"/>
      <c r="H21" s="44"/>
      <c r="I21" s="46"/>
      <c r="J21" s="46"/>
      <c r="K21" s="46"/>
      <c r="L21" s="65"/>
      <c r="M21" s="60"/>
      <c r="N21" s="61"/>
      <c r="O21" s="17"/>
      <c r="P21" s="18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41" customFormat="1" ht="15.75">
      <c r="A22" s="64" t="str">
        <f>IF(F22&lt;&gt;"",1+MAX($A$2:A21),"")</f>
        <v/>
      </c>
      <c r="B22" s="72"/>
      <c r="C22" s="77" t="s">
        <v>176</v>
      </c>
      <c r="D22" s="57"/>
      <c r="E22" s="45"/>
      <c r="F22" s="57"/>
      <c r="G22" s="58"/>
      <c r="H22" s="44"/>
      <c r="I22" s="46"/>
      <c r="J22" s="74"/>
      <c r="K22" s="75"/>
      <c r="L22" s="65"/>
      <c r="M22" s="76"/>
      <c r="N22" s="61"/>
      <c r="O22" s="17"/>
      <c r="P22" s="18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41" customFormat="1" ht="15.75">
      <c r="A23" s="64">
        <f>IF(F23&lt;&gt;"",1+MAX($A$2:A22),"")</f>
        <v>9</v>
      </c>
      <c r="B23" s="72"/>
      <c r="C23" s="63" t="s">
        <v>28</v>
      </c>
      <c r="D23" s="57">
        <v>1071.95</v>
      </c>
      <c r="E23" s="45">
        <v>0.05</v>
      </c>
      <c r="F23" s="57">
        <f t="shared" ref="F23:F62" si="5">(1+E23)*D23</f>
        <v>1125.5475000000001</v>
      </c>
      <c r="G23" s="58" t="s">
        <v>26</v>
      </c>
      <c r="H23" s="44">
        <v>7.96</v>
      </c>
      <c r="I23" s="46">
        <f t="shared" ref="I23:I44" si="6">H23*F23</f>
        <v>8959.3581000000013</v>
      </c>
      <c r="J23" s="74">
        <v>0.11799999999999999</v>
      </c>
      <c r="K23" s="75">
        <f t="shared" ref="K23:K62" si="7">J23*F23</f>
        <v>132.814605</v>
      </c>
      <c r="L23" s="65">
        <v>40</v>
      </c>
      <c r="M23" s="76">
        <f t="shared" ref="M23:M62" si="8">L23*K23</f>
        <v>5312.5842000000002</v>
      </c>
      <c r="N23" s="61">
        <f t="shared" ref="N23:N62" si="9">M23+I23</f>
        <v>14271.942300000002</v>
      </c>
      <c r="O23" s="17"/>
      <c r="P23" s="18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41" customFormat="1" ht="15.75">
      <c r="A24" s="64">
        <f>IF(F24&lt;&gt;"",1+MAX($A$2:A23),"")</f>
        <v>10</v>
      </c>
      <c r="B24" s="72"/>
      <c r="C24" s="63" t="s">
        <v>29</v>
      </c>
      <c r="D24" s="57">
        <v>343.46</v>
      </c>
      <c r="E24" s="45">
        <v>0.05</v>
      </c>
      <c r="F24" s="57">
        <f t="shared" si="5"/>
        <v>360.63299999999998</v>
      </c>
      <c r="G24" s="58" t="s">
        <v>26</v>
      </c>
      <c r="H24" s="44">
        <v>3.45</v>
      </c>
      <c r="I24" s="46">
        <f t="shared" si="6"/>
        <v>1244.1838499999999</v>
      </c>
      <c r="J24" s="74">
        <v>9.9000000000000005E-2</v>
      </c>
      <c r="K24" s="75">
        <f t="shared" si="7"/>
        <v>35.702666999999998</v>
      </c>
      <c r="L24" s="65">
        <v>40</v>
      </c>
      <c r="M24" s="76">
        <f t="shared" si="8"/>
        <v>1428.1066799999999</v>
      </c>
      <c r="N24" s="61">
        <f t="shared" si="9"/>
        <v>2672.2905299999998</v>
      </c>
      <c r="O24" s="17"/>
      <c r="P24" s="18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41" customFormat="1" ht="15.75">
      <c r="A25" s="64">
        <f>IF(F25&lt;&gt;"",1+MAX($A$2:A24),"")</f>
        <v>11</v>
      </c>
      <c r="B25" s="72"/>
      <c r="C25" s="63" t="s">
        <v>30</v>
      </c>
      <c r="D25" s="57">
        <v>4946.1899999999996</v>
      </c>
      <c r="E25" s="45">
        <v>0.05</v>
      </c>
      <c r="F25" s="57">
        <f t="shared" si="5"/>
        <v>5193.4994999999999</v>
      </c>
      <c r="G25" s="58" t="s">
        <v>26</v>
      </c>
      <c r="H25" s="44">
        <v>12.85</v>
      </c>
      <c r="I25" s="46">
        <f t="shared" si="6"/>
        <v>66736.468574999992</v>
      </c>
      <c r="J25" s="74">
        <v>0.154</v>
      </c>
      <c r="K25" s="75">
        <f t="shared" si="7"/>
        <v>799.79892299999995</v>
      </c>
      <c r="L25" s="65">
        <v>40</v>
      </c>
      <c r="M25" s="76">
        <f t="shared" si="8"/>
        <v>31991.956919999997</v>
      </c>
      <c r="N25" s="61">
        <f t="shared" si="9"/>
        <v>98728.425494999989</v>
      </c>
      <c r="O25" s="17"/>
      <c r="P25" s="18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41" customFormat="1" ht="15.75">
      <c r="A26" s="64">
        <f>IF(F26&lt;&gt;"",1+MAX($A$2:A25),"")</f>
        <v>12</v>
      </c>
      <c r="B26" s="72"/>
      <c r="C26" s="63" t="s">
        <v>31</v>
      </c>
      <c r="D26" s="57">
        <v>3314.39</v>
      </c>
      <c r="E26" s="45">
        <v>0.05</v>
      </c>
      <c r="F26" s="57">
        <f t="shared" si="5"/>
        <v>3480.1095</v>
      </c>
      <c r="G26" s="58" t="s">
        <v>26</v>
      </c>
      <c r="H26" s="44">
        <v>18.3</v>
      </c>
      <c r="I26" s="46">
        <f t="shared" si="6"/>
        <v>63686.003850000001</v>
      </c>
      <c r="J26" s="74">
        <v>0.19</v>
      </c>
      <c r="K26" s="75">
        <f t="shared" si="7"/>
        <v>661.22080500000004</v>
      </c>
      <c r="L26" s="65">
        <v>40</v>
      </c>
      <c r="M26" s="76">
        <f>L26*K26</f>
        <v>26448.832200000001</v>
      </c>
      <c r="N26" s="61">
        <f t="shared" si="9"/>
        <v>90134.836049999998</v>
      </c>
      <c r="O26" s="17"/>
      <c r="P26" s="18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41" customFormat="1" ht="15.75">
      <c r="A27" s="64">
        <f>IF(F27&lt;&gt;"",1+MAX($A$2:A26),"")</f>
        <v>13</v>
      </c>
      <c r="B27" s="72"/>
      <c r="C27" s="63" t="s">
        <v>32</v>
      </c>
      <c r="D27" s="57">
        <v>168.7</v>
      </c>
      <c r="E27" s="45">
        <v>0.05</v>
      </c>
      <c r="F27" s="57">
        <f t="shared" si="5"/>
        <v>177.13499999999999</v>
      </c>
      <c r="G27" s="58" t="s">
        <v>26</v>
      </c>
      <c r="H27" s="44">
        <v>21.6</v>
      </c>
      <c r="I27" s="46">
        <f t="shared" si="6"/>
        <v>3826.116</v>
      </c>
      <c r="J27" s="74">
        <v>0.20200000000000001</v>
      </c>
      <c r="K27" s="75">
        <f t="shared" si="7"/>
        <v>35.781269999999999</v>
      </c>
      <c r="L27" s="65">
        <v>40</v>
      </c>
      <c r="M27" s="76">
        <f t="shared" si="8"/>
        <v>1431.2508</v>
      </c>
      <c r="N27" s="61">
        <f t="shared" si="9"/>
        <v>5257.3667999999998</v>
      </c>
      <c r="O27" s="17"/>
      <c r="P27" s="18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41" customFormat="1" ht="15.75">
      <c r="A28" s="64">
        <f>IF(F28&lt;&gt;"",1+MAX($A$2:A27),"")</f>
        <v>14</v>
      </c>
      <c r="B28" s="72"/>
      <c r="C28" s="63" t="s">
        <v>33</v>
      </c>
      <c r="D28" s="57">
        <v>2464.5500000000002</v>
      </c>
      <c r="E28" s="45">
        <v>0.05</v>
      </c>
      <c r="F28" s="57">
        <f t="shared" si="5"/>
        <v>2587.7775000000001</v>
      </c>
      <c r="G28" s="58" t="s">
        <v>26</v>
      </c>
      <c r="H28" s="44">
        <v>29.75</v>
      </c>
      <c r="I28" s="46">
        <f t="shared" si="6"/>
        <v>76986.380625000005</v>
      </c>
      <c r="J28" s="74">
        <v>0.22</v>
      </c>
      <c r="K28" s="75">
        <f t="shared" si="7"/>
        <v>569.31105000000002</v>
      </c>
      <c r="L28" s="65">
        <v>40</v>
      </c>
      <c r="M28" s="76">
        <f t="shared" si="8"/>
        <v>22772.442000000003</v>
      </c>
      <c r="N28" s="61">
        <f t="shared" si="9"/>
        <v>99758.822625000001</v>
      </c>
      <c r="O28" s="17"/>
      <c r="P28" s="18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41" customFormat="1" ht="15.75">
      <c r="A29" s="64">
        <f>IF(F29&lt;&gt;"",1+MAX($A$2:A28),"")</f>
        <v>15</v>
      </c>
      <c r="B29" s="72"/>
      <c r="C29" s="63" t="s">
        <v>34</v>
      </c>
      <c r="D29" s="57">
        <v>1178.4000000000001</v>
      </c>
      <c r="E29" s="45">
        <v>0.05</v>
      </c>
      <c r="F29" s="57">
        <f t="shared" si="5"/>
        <v>1237.3200000000002</v>
      </c>
      <c r="G29" s="58" t="s">
        <v>26</v>
      </c>
      <c r="H29" s="44">
        <v>5.8</v>
      </c>
      <c r="I29" s="46">
        <f t="shared" si="6"/>
        <v>7176.456000000001</v>
      </c>
      <c r="J29" s="74">
        <v>0.105</v>
      </c>
      <c r="K29" s="75">
        <f t="shared" si="7"/>
        <v>129.91860000000003</v>
      </c>
      <c r="L29" s="65">
        <v>40</v>
      </c>
      <c r="M29" s="76">
        <f t="shared" si="8"/>
        <v>5196.7440000000006</v>
      </c>
      <c r="N29" s="61">
        <f t="shared" si="9"/>
        <v>12373.2</v>
      </c>
      <c r="O29" s="17"/>
      <c r="P29" s="18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41" customFormat="1" ht="15.75">
      <c r="A30" s="64">
        <f>IF(F30&lt;&gt;"",1+MAX($A$2:A29),"")</f>
        <v>16</v>
      </c>
      <c r="B30" s="72"/>
      <c r="C30" s="63" t="s">
        <v>35</v>
      </c>
      <c r="D30" s="57">
        <v>4174.7299999999996</v>
      </c>
      <c r="E30" s="45">
        <v>0.05</v>
      </c>
      <c r="F30" s="57">
        <f t="shared" si="5"/>
        <v>4383.4664999999995</v>
      </c>
      <c r="G30" s="58" t="s">
        <v>26</v>
      </c>
      <c r="H30" s="44">
        <v>44.84</v>
      </c>
      <c r="I30" s="46">
        <f t="shared" si="6"/>
        <v>196554.63785999999</v>
      </c>
      <c r="J30" s="74">
        <v>0.26</v>
      </c>
      <c r="K30" s="75">
        <f t="shared" si="7"/>
        <v>1139.70129</v>
      </c>
      <c r="L30" s="65">
        <v>40</v>
      </c>
      <c r="M30" s="76">
        <f t="shared" si="8"/>
        <v>45588.051599999999</v>
      </c>
      <c r="N30" s="61">
        <f t="shared" si="9"/>
        <v>242142.68945999999</v>
      </c>
      <c r="O30" s="17"/>
      <c r="P30" s="18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41" customFormat="1" ht="15.75">
      <c r="A31" s="64">
        <f>IF(F31&lt;&gt;"",1+MAX($A$2:A30),"")</f>
        <v>17</v>
      </c>
      <c r="B31" s="72"/>
      <c r="C31" s="63" t="s">
        <v>36</v>
      </c>
      <c r="D31" s="57">
        <v>425.6</v>
      </c>
      <c r="E31" s="45">
        <v>0.05</v>
      </c>
      <c r="F31" s="57">
        <f t="shared" si="5"/>
        <v>446.88000000000005</v>
      </c>
      <c r="G31" s="58" t="s">
        <v>26</v>
      </c>
      <c r="H31" s="44">
        <v>55.6</v>
      </c>
      <c r="I31" s="46">
        <f t="shared" si="6"/>
        <v>24846.528000000002</v>
      </c>
      <c r="J31" s="74">
        <v>0.3</v>
      </c>
      <c r="K31" s="75">
        <f t="shared" si="7"/>
        <v>134.06400000000002</v>
      </c>
      <c r="L31" s="65">
        <v>40</v>
      </c>
      <c r="M31" s="76">
        <f t="shared" si="8"/>
        <v>5362.5600000000013</v>
      </c>
      <c r="N31" s="61">
        <f t="shared" si="9"/>
        <v>30209.088000000003</v>
      </c>
      <c r="O31" s="17"/>
      <c r="P31" s="18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41" customFormat="1" ht="15.75">
      <c r="A32" s="64">
        <f>IF(F32&lt;&gt;"",1+MAX($A$2:A31),"")</f>
        <v>18</v>
      </c>
      <c r="B32" s="72"/>
      <c r="C32" s="63" t="s">
        <v>45</v>
      </c>
      <c r="D32" s="57">
        <v>307</v>
      </c>
      <c r="E32" s="45">
        <v>0.05</v>
      </c>
      <c r="F32" s="57">
        <f>(1+E32)*D32</f>
        <v>322.35000000000002</v>
      </c>
      <c r="G32" s="58" t="s">
        <v>26</v>
      </c>
      <c r="H32" s="44">
        <v>7.96</v>
      </c>
      <c r="I32" s="46">
        <f t="shared" ref="I32:I35" si="10">H32*F32</f>
        <v>2565.9059999999999</v>
      </c>
      <c r="J32" s="74">
        <v>0.11799999999999999</v>
      </c>
      <c r="K32" s="75">
        <f>J32*F32</f>
        <v>38.037300000000002</v>
      </c>
      <c r="L32" s="65">
        <v>40</v>
      </c>
      <c r="M32" s="76">
        <f>L32*K32</f>
        <v>1521.4920000000002</v>
      </c>
      <c r="N32" s="61">
        <f>M32+I32</f>
        <v>4087.3980000000001</v>
      </c>
      <c r="O32" s="17"/>
      <c r="P32" s="18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41" customFormat="1" ht="15.75">
      <c r="A33" s="64">
        <f>IF(F33&lt;&gt;"",1+MAX($A$2:A32),"")</f>
        <v>19</v>
      </c>
      <c r="B33" s="72"/>
      <c r="C33" s="63" t="s">
        <v>46</v>
      </c>
      <c r="D33" s="57">
        <v>1297.97</v>
      </c>
      <c r="E33" s="45">
        <v>0.05</v>
      </c>
      <c r="F33" s="57">
        <f>(1+E33)*D33</f>
        <v>1362.8685</v>
      </c>
      <c r="G33" s="58" t="s">
        <v>26</v>
      </c>
      <c r="H33" s="44">
        <v>3.45</v>
      </c>
      <c r="I33" s="46">
        <f t="shared" si="10"/>
        <v>4701.8963250000006</v>
      </c>
      <c r="J33" s="74">
        <v>9.9000000000000005E-2</v>
      </c>
      <c r="K33" s="75">
        <f>J33*F33</f>
        <v>134.9239815</v>
      </c>
      <c r="L33" s="65">
        <v>40</v>
      </c>
      <c r="M33" s="76">
        <f>L33*K33</f>
        <v>5396.9592599999996</v>
      </c>
      <c r="N33" s="61">
        <f>M33+I33</f>
        <v>10098.855585000001</v>
      </c>
      <c r="O33" s="17"/>
      <c r="P33" s="18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41" customFormat="1" ht="15.75">
      <c r="A34" s="64">
        <f>IF(F34&lt;&gt;"",1+MAX($A$2:A33),"")</f>
        <v>20</v>
      </c>
      <c r="B34" s="72"/>
      <c r="C34" s="63" t="s">
        <v>47</v>
      </c>
      <c r="D34" s="57">
        <v>1482.49</v>
      </c>
      <c r="E34" s="45">
        <v>0.05</v>
      </c>
      <c r="F34" s="57">
        <f>(1+E34)*D34</f>
        <v>1556.6145000000001</v>
      </c>
      <c r="G34" s="58" t="s">
        <v>26</v>
      </c>
      <c r="H34" s="44">
        <v>12.85</v>
      </c>
      <c r="I34" s="46">
        <f t="shared" si="10"/>
        <v>20002.496325</v>
      </c>
      <c r="J34" s="74">
        <v>0.154</v>
      </c>
      <c r="K34" s="75">
        <f>J34*F34</f>
        <v>239.71863300000001</v>
      </c>
      <c r="L34" s="65">
        <v>40</v>
      </c>
      <c r="M34" s="76">
        <f>L34*K34</f>
        <v>9588.74532</v>
      </c>
      <c r="N34" s="61">
        <f>M34+I34</f>
        <v>29591.241645000002</v>
      </c>
      <c r="O34" s="17"/>
      <c r="P34" s="18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41" customFormat="1" ht="15.75">
      <c r="A35" s="64">
        <f>IF(F35&lt;&gt;"",1+MAX($A$2:A34),"")</f>
        <v>21</v>
      </c>
      <c r="B35" s="72"/>
      <c r="C35" s="63" t="s">
        <v>48</v>
      </c>
      <c r="D35" s="57">
        <v>756.28</v>
      </c>
      <c r="E35" s="45">
        <v>0.05</v>
      </c>
      <c r="F35" s="57">
        <f>(1+E35)*D35</f>
        <v>794.09400000000005</v>
      </c>
      <c r="G35" s="58" t="s">
        <v>26</v>
      </c>
      <c r="H35" s="44">
        <v>5.8</v>
      </c>
      <c r="I35" s="46">
        <f t="shared" si="10"/>
        <v>4605.7452000000003</v>
      </c>
      <c r="J35" s="74">
        <v>0.105</v>
      </c>
      <c r="K35" s="75">
        <f>J35*F35</f>
        <v>83.379869999999997</v>
      </c>
      <c r="L35" s="65">
        <v>40</v>
      </c>
      <c r="M35" s="76">
        <f>L35*K35</f>
        <v>3335.1947999999998</v>
      </c>
      <c r="N35" s="61">
        <f>M35+I35</f>
        <v>7940.9400000000005</v>
      </c>
      <c r="O35" s="17"/>
      <c r="P35" s="18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41" customFormat="1" ht="15.75">
      <c r="A36" s="64" t="str">
        <f>IF(F36&lt;&gt;"",1+MAX($A$2:A35),"")</f>
        <v/>
      </c>
      <c r="B36" s="72"/>
      <c r="C36" s="77" t="s">
        <v>177</v>
      </c>
      <c r="D36" s="57"/>
      <c r="E36" s="45"/>
      <c r="F36" s="57"/>
      <c r="G36" s="58"/>
      <c r="H36" s="44"/>
      <c r="I36" s="46"/>
      <c r="J36" s="74"/>
      <c r="K36" s="75"/>
      <c r="L36" s="65"/>
      <c r="M36" s="76"/>
      <c r="N36" s="61"/>
      <c r="O36" s="17"/>
      <c r="P36" s="18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41" customFormat="1" ht="15.75">
      <c r="A37" s="64">
        <f>IF(F37&lt;&gt;"",1+MAX($A$2:A36),"")</f>
        <v>22</v>
      </c>
      <c r="B37" s="72"/>
      <c r="C37" s="63" t="s">
        <v>37</v>
      </c>
      <c r="D37" s="57">
        <v>394.52</v>
      </c>
      <c r="E37" s="45">
        <v>0.05</v>
      </c>
      <c r="F37" s="57">
        <f t="shared" si="5"/>
        <v>414.24599999999998</v>
      </c>
      <c r="G37" s="58" t="s">
        <v>26</v>
      </c>
      <c r="H37" s="44">
        <v>8.52</v>
      </c>
      <c r="I37" s="46">
        <f t="shared" si="6"/>
        <v>3529.3759199999995</v>
      </c>
      <c r="J37" s="74">
        <v>0.12</v>
      </c>
      <c r="K37" s="75">
        <f t="shared" si="7"/>
        <v>49.709519999999998</v>
      </c>
      <c r="L37" s="65">
        <v>40</v>
      </c>
      <c r="M37" s="76">
        <f t="shared" si="8"/>
        <v>1988.3807999999999</v>
      </c>
      <c r="N37" s="61">
        <f t="shared" si="9"/>
        <v>5517.7567199999994</v>
      </c>
      <c r="O37" s="17"/>
      <c r="P37" s="18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s="41" customFormat="1" ht="15.75">
      <c r="A38" s="64">
        <f>IF(F38&lt;&gt;"",1+MAX($A$2:A37),"")</f>
        <v>23</v>
      </c>
      <c r="B38" s="72"/>
      <c r="C38" s="63" t="s">
        <v>38</v>
      </c>
      <c r="D38" s="57">
        <v>1240.31</v>
      </c>
      <c r="E38" s="45">
        <v>0.05</v>
      </c>
      <c r="F38" s="57">
        <f t="shared" si="5"/>
        <v>1302.3254999999999</v>
      </c>
      <c r="G38" s="58" t="s">
        <v>26</v>
      </c>
      <c r="H38" s="44">
        <v>80.3</v>
      </c>
      <c r="I38" s="46">
        <f t="shared" si="6"/>
        <v>104576.73765</v>
      </c>
      <c r="J38" s="74">
        <v>0.34499999999999997</v>
      </c>
      <c r="K38" s="75">
        <f t="shared" si="7"/>
        <v>449.30229749999995</v>
      </c>
      <c r="L38" s="65">
        <v>40</v>
      </c>
      <c r="M38" s="76">
        <f t="shared" si="8"/>
        <v>17972.091899999999</v>
      </c>
      <c r="N38" s="61">
        <f t="shared" si="9"/>
        <v>122548.82954999999</v>
      </c>
      <c r="O38" s="17"/>
      <c r="P38" s="18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</row>
    <row r="39" spans="1:77" s="41" customFormat="1" ht="15.75">
      <c r="A39" s="64">
        <f>IF(F39&lt;&gt;"",1+MAX($A$2:A38),"")</f>
        <v>24</v>
      </c>
      <c r="B39" s="72"/>
      <c r="C39" s="63" t="s">
        <v>39</v>
      </c>
      <c r="D39" s="57">
        <v>4889.3900000000003</v>
      </c>
      <c r="E39" s="45">
        <v>0.05</v>
      </c>
      <c r="F39" s="57">
        <f t="shared" si="5"/>
        <v>5133.8595000000005</v>
      </c>
      <c r="G39" s="58" t="s">
        <v>26</v>
      </c>
      <c r="H39" s="44">
        <v>14.2</v>
      </c>
      <c r="I39" s="46">
        <f t="shared" si="6"/>
        <v>72900.804900000003</v>
      </c>
      <c r="J39" s="74">
        <v>0.156</v>
      </c>
      <c r="K39" s="75">
        <f t="shared" si="7"/>
        <v>800.88208200000008</v>
      </c>
      <c r="L39" s="65">
        <v>40</v>
      </c>
      <c r="M39" s="76">
        <f t="shared" si="8"/>
        <v>32035.283280000003</v>
      </c>
      <c r="N39" s="61">
        <f t="shared" si="9"/>
        <v>104936.08818000001</v>
      </c>
      <c r="O39" s="17"/>
      <c r="P39" s="18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</row>
    <row r="40" spans="1:77" s="41" customFormat="1" ht="15.75">
      <c r="A40" s="64">
        <f>IF(F40&lt;&gt;"",1+MAX($A$2:A39),"")</f>
        <v>25</v>
      </c>
      <c r="B40" s="72"/>
      <c r="C40" s="63" t="s">
        <v>40</v>
      </c>
      <c r="D40" s="57">
        <v>4953.6899999999996</v>
      </c>
      <c r="E40" s="45">
        <v>0.05</v>
      </c>
      <c r="F40" s="57">
        <f t="shared" si="5"/>
        <v>5201.3744999999999</v>
      </c>
      <c r="G40" s="58" t="s">
        <v>26</v>
      </c>
      <c r="H40" s="44">
        <v>22.65</v>
      </c>
      <c r="I40" s="46">
        <f t="shared" si="6"/>
        <v>117811.13242499999</v>
      </c>
      <c r="J40" s="74">
        <v>0.19</v>
      </c>
      <c r="K40" s="75">
        <f t="shared" si="7"/>
        <v>988.26115500000003</v>
      </c>
      <c r="L40" s="65">
        <v>40</v>
      </c>
      <c r="M40" s="76">
        <f t="shared" si="8"/>
        <v>39530.446199999998</v>
      </c>
      <c r="N40" s="61">
        <f t="shared" si="9"/>
        <v>157341.57862499999</v>
      </c>
      <c r="O40" s="17"/>
      <c r="P40" s="18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41" customFormat="1" ht="15.75">
      <c r="A41" s="64">
        <f>IF(F41&lt;&gt;"",1+MAX($A$2:A40),"")</f>
        <v>26</v>
      </c>
      <c r="B41" s="72"/>
      <c r="C41" s="63" t="s">
        <v>41</v>
      </c>
      <c r="D41" s="57">
        <v>580.27</v>
      </c>
      <c r="E41" s="45">
        <v>0.05</v>
      </c>
      <c r="F41" s="57">
        <f t="shared" si="5"/>
        <v>609.2835</v>
      </c>
      <c r="G41" s="58" t="s">
        <v>26</v>
      </c>
      <c r="H41" s="44">
        <v>34.299999999999997</v>
      </c>
      <c r="I41" s="46">
        <f t="shared" si="6"/>
        <v>20898.424049999998</v>
      </c>
      <c r="J41" s="74">
        <v>0.22</v>
      </c>
      <c r="K41" s="75">
        <f t="shared" si="7"/>
        <v>134.04237000000001</v>
      </c>
      <c r="L41" s="65">
        <v>40</v>
      </c>
      <c r="M41" s="76">
        <f t="shared" si="8"/>
        <v>5361.6948000000002</v>
      </c>
      <c r="N41" s="61">
        <f t="shared" si="9"/>
        <v>26260.118849999999</v>
      </c>
      <c r="O41" s="17"/>
      <c r="P41" s="18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41" customFormat="1" ht="15.75">
      <c r="A42" s="64">
        <f>IF(F42&lt;&gt;"",1+MAX($A$2:A41),"")</f>
        <v>27</v>
      </c>
      <c r="B42" s="72"/>
      <c r="C42" s="63" t="s">
        <v>42</v>
      </c>
      <c r="D42" s="57">
        <v>211.16</v>
      </c>
      <c r="E42" s="45">
        <v>0.05</v>
      </c>
      <c r="F42" s="57">
        <f t="shared" si="5"/>
        <v>221.71800000000002</v>
      </c>
      <c r="G42" s="58" t="s">
        <v>26</v>
      </c>
      <c r="H42" s="44">
        <v>48.9</v>
      </c>
      <c r="I42" s="46">
        <f t="shared" si="6"/>
        <v>10842.010200000001</v>
      </c>
      <c r="J42" s="74">
        <v>0.26</v>
      </c>
      <c r="K42" s="75">
        <f t="shared" si="7"/>
        <v>57.646680000000003</v>
      </c>
      <c r="L42" s="65">
        <v>40</v>
      </c>
      <c r="M42" s="76">
        <f t="shared" si="8"/>
        <v>2305.8672000000001</v>
      </c>
      <c r="N42" s="61">
        <f t="shared" si="9"/>
        <v>13147.877400000001</v>
      </c>
      <c r="O42" s="17"/>
      <c r="P42" s="18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s="41" customFormat="1" ht="15.75">
      <c r="A43" s="64">
        <f>IF(F43&lt;&gt;"",1+MAX($A$2:A42),"")</f>
        <v>28</v>
      </c>
      <c r="B43" s="72"/>
      <c r="C43" s="63" t="s">
        <v>43</v>
      </c>
      <c r="D43" s="57">
        <v>2701.35</v>
      </c>
      <c r="E43" s="45">
        <v>0.05</v>
      </c>
      <c r="F43" s="57">
        <f t="shared" si="5"/>
        <v>2836.4175</v>
      </c>
      <c r="G43" s="58" t="s">
        <v>26</v>
      </c>
      <c r="H43" s="44">
        <v>60.2</v>
      </c>
      <c r="I43" s="46">
        <f t="shared" si="6"/>
        <v>170752.33350000001</v>
      </c>
      <c r="J43" s="74">
        <v>0.28999999999999998</v>
      </c>
      <c r="K43" s="75">
        <f t="shared" si="7"/>
        <v>822.56107499999996</v>
      </c>
      <c r="L43" s="65">
        <v>40</v>
      </c>
      <c r="M43" s="76">
        <f t="shared" si="8"/>
        <v>32902.442999999999</v>
      </c>
      <c r="N43" s="61">
        <f t="shared" si="9"/>
        <v>203654.77650000001</v>
      </c>
      <c r="O43" s="17"/>
      <c r="P43" s="18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</row>
    <row r="44" spans="1:77" s="41" customFormat="1" ht="15.75">
      <c r="A44" s="64">
        <f>IF(F44&lt;&gt;"",1+MAX($A$2:A43),"")</f>
        <v>29</v>
      </c>
      <c r="B44" s="72"/>
      <c r="C44" s="63" t="s">
        <v>44</v>
      </c>
      <c r="D44" s="57">
        <v>285.02</v>
      </c>
      <c r="E44" s="45">
        <v>0.05</v>
      </c>
      <c r="F44" s="57">
        <f t="shared" si="5"/>
        <v>299.27100000000002</v>
      </c>
      <c r="G44" s="58" t="s">
        <v>26</v>
      </c>
      <c r="H44" s="44">
        <v>72.3</v>
      </c>
      <c r="I44" s="46">
        <f t="shared" si="6"/>
        <v>21637.293300000001</v>
      </c>
      <c r="J44" s="74">
        <v>0.32</v>
      </c>
      <c r="K44" s="75">
        <f t="shared" si="7"/>
        <v>95.766720000000007</v>
      </c>
      <c r="L44" s="65">
        <v>40</v>
      </c>
      <c r="M44" s="76">
        <f t="shared" si="8"/>
        <v>3830.6688000000004</v>
      </c>
      <c r="N44" s="61">
        <f t="shared" si="9"/>
        <v>25467.962100000001</v>
      </c>
      <c r="O44" s="17"/>
      <c r="P44" s="18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</row>
    <row r="45" spans="1:77" s="41" customFormat="1" ht="15.75">
      <c r="A45" s="64" t="str">
        <f>IF(F45&lt;&gt;"",1+MAX($A$2:A44),"")</f>
        <v/>
      </c>
      <c r="B45" s="72"/>
      <c r="C45" s="77" t="s">
        <v>178</v>
      </c>
      <c r="D45" s="57"/>
      <c r="E45" s="45"/>
      <c r="F45" s="57"/>
      <c r="G45" s="58"/>
      <c r="H45" s="44"/>
      <c r="I45" s="46"/>
      <c r="J45" s="74"/>
      <c r="K45" s="75"/>
      <c r="L45" s="65"/>
      <c r="M45" s="76"/>
      <c r="N45" s="61"/>
      <c r="O45" s="17"/>
      <c r="P45" s="18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</row>
    <row r="46" spans="1:77" s="41" customFormat="1" ht="15.75">
      <c r="A46" s="64">
        <f>IF(F46&lt;&gt;"",1+MAX($A$2:A45),"")</f>
        <v>30</v>
      </c>
      <c r="B46" s="72"/>
      <c r="C46" s="63" t="s">
        <v>49</v>
      </c>
      <c r="D46" s="57">
        <v>170.05</v>
      </c>
      <c r="E46" s="45">
        <v>0.05</v>
      </c>
      <c r="F46" s="57">
        <f t="shared" si="5"/>
        <v>178.55250000000001</v>
      </c>
      <c r="G46" s="58" t="s">
        <v>26</v>
      </c>
      <c r="H46" s="44">
        <v>70.3</v>
      </c>
      <c r="I46" s="46">
        <f t="shared" ref="I46:I50" si="11">H46*F46</f>
        <v>12552.240750000001</v>
      </c>
      <c r="J46" s="74">
        <v>0.3</v>
      </c>
      <c r="K46" s="75">
        <f t="shared" si="7"/>
        <v>53.565750000000001</v>
      </c>
      <c r="L46" s="65">
        <v>40</v>
      </c>
      <c r="M46" s="76">
        <f t="shared" si="8"/>
        <v>2142.63</v>
      </c>
      <c r="N46" s="61">
        <f t="shared" si="9"/>
        <v>14694.870750000002</v>
      </c>
      <c r="O46" s="17"/>
      <c r="P46" s="18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</row>
    <row r="47" spans="1:77" s="41" customFormat="1" ht="15.75">
      <c r="A47" s="64">
        <f>IF(F47&lt;&gt;"",1+MAX($A$2:A46),"")</f>
        <v>31</v>
      </c>
      <c r="B47" s="72"/>
      <c r="C47" s="63" t="s">
        <v>50</v>
      </c>
      <c r="D47" s="57">
        <v>504.27</v>
      </c>
      <c r="E47" s="45">
        <v>0.05</v>
      </c>
      <c r="F47" s="57">
        <f t="shared" si="5"/>
        <v>529.48350000000005</v>
      </c>
      <c r="G47" s="58" t="s">
        <v>26</v>
      </c>
      <c r="H47" s="44">
        <v>78.12</v>
      </c>
      <c r="I47" s="46">
        <f t="shared" si="11"/>
        <v>41363.251020000003</v>
      </c>
      <c r="J47" s="74">
        <v>0.32</v>
      </c>
      <c r="K47" s="75">
        <f t="shared" si="7"/>
        <v>169.43472000000003</v>
      </c>
      <c r="L47" s="65">
        <v>40</v>
      </c>
      <c r="M47" s="76">
        <f t="shared" si="8"/>
        <v>6777.3888000000006</v>
      </c>
      <c r="N47" s="61">
        <f t="shared" si="9"/>
        <v>48140.639820000004</v>
      </c>
      <c r="O47" s="17"/>
      <c r="P47" s="18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</row>
    <row r="48" spans="1:77" s="41" customFormat="1" ht="15.75">
      <c r="A48" s="64">
        <f>IF(F48&lt;&gt;"",1+MAX($A$2:A47),"")</f>
        <v>32</v>
      </c>
      <c r="B48" s="72"/>
      <c r="C48" s="63" t="s">
        <v>51</v>
      </c>
      <c r="D48" s="57">
        <v>1999.88</v>
      </c>
      <c r="E48" s="45">
        <v>0.05</v>
      </c>
      <c r="F48" s="57">
        <f t="shared" si="5"/>
        <v>2099.8740000000003</v>
      </c>
      <c r="G48" s="58" t="s">
        <v>26</v>
      </c>
      <c r="H48" s="44">
        <v>88.6</v>
      </c>
      <c r="I48" s="46">
        <f t="shared" si="11"/>
        <v>186048.8364</v>
      </c>
      <c r="J48" s="74">
        <v>0.34499999999999997</v>
      </c>
      <c r="K48" s="75">
        <f t="shared" si="7"/>
        <v>724.45653000000004</v>
      </c>
      <c r="L48" s="65">
        <v>40</v>
      </c>
      <c r="M48" s="76">
        <f t="shared" si="8"/>
        <v>28978.261200000001</v>
      </c>
      <c r="N48" s="61">
        <f t="shared" si="9"/>
        <v>215027.09760000001</v>
      </c>
      <c r="O48" s="17"/>
      <c r="P48" s="18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</row>
    <row r="49" spans="1:77" s="41" customFormat="1" ht="15.75">
      <c r="A49" s="64">
        <f>IF(F49&lt;&gt;"",1+MAX($A$2:A48),"")</f>
        <v>33</v>
      </c>
      <c r="B49" s="72"/>
      <c r="C49" s="63" t="s">
        <v>52</v>
      </c>
      <c r="D49" s="57">
        <v>677.9</v>
      </c>
      <c r="E49" s="45">
        <v>0.05</v>
      </c>
      <c r="F49" s="57">
        <f t="shared" si="5"/>
        <v>711.79499999999996</v>
      </c>
      <c r="G49" s="58" t="s">
        <v>26</v>
      </c>
      <c r="H49" s="44">
        <v>48.2</v>
      </c>
      <c r="I49" s="46">
        <f t="shared" si="11"/>
        <v>34308.519</v>
      </c>
      <c r="J49" s="74">
        <v>0.24</v>
      </c>
      <c r="K49" s="75">
        <f t="shared" si="7"/>
        <v>170.83079999999998</v>
      </c>
      <c r="L49" s="65">
        <v>40</v>
      </c>
      <c r="M49" s="76">
        <f t="shared" si="8"/>
        <v>6833.2319999999991</v>
      </c>
      <c r="N49" s="61">
        <f t="shared" si="9"/>
        <v>41141.750999999997</v>
      </c>
      <c r="O49" s="17"/>
      <c r="P49" s="18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</row>
    <row r="50" spans="1:77" s="41" customFormat="1" ht="15.75">
      <c r="A50" s="64">
        <f>IF(F50&lt;&gt;"",1+MAX($A$2:A49),"")</f>
        <v>34</v>
      </c>
      <c r="B50" s="72"/>
      <c r="C50" s="63" t="s">
        <v>53</v>
      </c>
      <c r="D50" s="57">
        <v>146.46</v>
      </c>
      <c r="E50" s="45">
        <v>0.05</v>
      </c>
      <c r="F50" s="57">
        <f t="shared" si="5"/>
        <v>153.78300000000002</v>
      </c>
      <c r="G50" s="58" t="s">
        <v>26</v>
      </c>
      <c r="H50" s="44">
        <v>59.6</v>
      </c>
      <c r="I50" s="46">
        <f t="shared" si="11"/>
        <v>9165.466800000002</v>
      </c>
      <c r="J50" s="74">
        <v>0.27500000000000002</v>
      </c>
      <c r="K50" s="75">
        <f t="shared" si="7"/>
        <v>42.29032500000001</v>
      </c>
      <c r="L50" s="65">
        <v>40</v>
      </c>
      <c r="M50" s="76">
        <f t="shared" si="8"/>
        <v>1691.6130000000003</v>
      </c>
      <c r="N50" s="61">
        <f t="shared" si="9"/>
        <v>10857.079800000003</v>
      </c>
      <c r="O50" s="17"/>
      <c r="P50" s="18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</row>
    <row r="51" spans="1:77" s="41" customFormat="1" ht="15.75">
      <c r="A51" s="64">
        <f>IF(F51&lt;&gt;"",1+MAX($A$2:A50),"")</f>
        <v>35</v>
      </c>
      <c r="B51" s="72"/>
      <c r="C51" s="63" t="s">
        <v>154</v>
      </c>
      <c r="D51" s="57">
        <v>161.36000000000001</v>
      </c>
      <c r="E51" s="45">
        <v>0.05</v>
      </c>
      <c r="F51" s="57">
        <f t="shared" si="5"/>
        <v>169.42800000000003</v>
      </c>
      <c r="G51" s="58" t="s">
        <v>26</v>
      </c>
      <c r="H51" s="44">
        <v>70.3</v>
      </c>
      <c r="I51" s="46">
        <f t="shared" ref="I51:I60" si="12">H51*F51</f>
        <v>11910.788400000001</v>
      </c>
      <c r="J51" s="74">
        <v>0.3</v>
      </c>
      <c r="K51" s="75">
        <f t="shared" si="7"/>
        <v>50.828400000000009</v>
      </c>
      <c r="L51" s="65">
        <v>40</v>
      </c>
      <c r="M51" s="76">
        <f t="shared" si="8"/>
        <v>2033.1360000000004</v>
      </c>
      <c r="N51" s="61">
        <f t="shared" si="9"/>
        <v>13943.924400000002</v>
      </c>
      <c r="O51" s="17"/>
      <c r="P51" s="18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</row>
    <row r="52" spans="1:77" s="41" customFormat="1" ht="15.75">
      <c r="A52" s="64">
        <f>IF(F52&lt;&gt;"",1+MAX($A$2:A51),"")</f>
        <v>36</v>
      </c>
      <c r="B52" s="72"/>
      <c r="C52" s="63" t="s">
        <v>155</v>
      </c>
      <c r="D52" s="57">
        <v>832.8</v>
      </c>
      <c r="E52" s="45">
        <v>0.05</v>
      </c>
      <c r="F52" s="57">
        <f t="shared" si="5"/>
        <v>874.43999999999994</v>
      </c>
      <c r="G52" s="58" t="s">
        <v>26</v>
      </c>
      <c r="H52" s="44">
        <v>78.12</v>
      </c>
      <c r="I52" s="46">
        <f t="shared" si="12"/>
        <v>68311.252800000002</v>
      </c>
      <c r="J52" s="74">
        <v>0.32</v>
      </c>
      <c r="K52" s="75">
        <f t="shared" si="7"/>
        <v>279.82079999999996</v>
      </c>
      <c r="L52" s="65">
        <v>40</v>
      </c>
      <c r="M52" s="76">
        <f t="shared" si="8"/>
        <v>11192.831999999999</v>
      </c>
      <c r="N52" s="61">
        <f t="shared" si="9"/>
        <v>79504.084799999997</v>
      </c>
      <c r="O52" s="17"/>
      <c r="P52" s="18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</row>
    <row r="53" spans="1:77" s="41" customFormat="1" ht="15.75">
      <c r="A53" s="64">
        <f>IF(F53&lt;&gt;"",1+MAX($A$2:A52),"")</f>
        <v>37</v>
      </c>
      <c r="B53" s="72"/>
      <c r="C53" s="63" t="s">
        <v>156</v>
      </c>
      <c r="D53" s="57">
        <v>1647.37</v>
      </c>
      <c r="E53" s="45">
        <v>0.05</v>
      </c>
      <c r="F53" s="57">
        <f t="shared" si="5"/>
        <v>1729.7384999999999</v>
      </c>
      <c r="G53" s="58" t="s">
        <v>26</v>
      </c>
      <c r="H53" s="44">
        <v>88.6</v>
      </c>
      <c r="I53" s="46">
        <f t="shared" si="12"/>
        <v>153254.83109999998</v>
      </c>
      <c r="J53" s="74">
        <v>0.34499999999999997</v>
      </c>
      <c r="K53" s="75">
        <f t="shared" si="7"/>
        <v>596.75978249999991</v>
      </c>
      <c r="L53" s="65">
        <v>40</v>
      </c>
      <c r="M53" s="76">
        <f t="shared" si="8"/>
        <v>23870.391299999996</v>
      </c>
      <c r="N53" s="61">
        <f t="shared" si="9"/>
        <v>177125.22239999997</v>
      </c>
      <c r="O53" s="17"/>
      <c r="P53" s="18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</row>
    <row r="54" spans="1:77" s="41" customFormat="1" ht="15.75">
      <c r="A54" s="64">
        <f>IF(F54&lt;&gt;"",1+MAX($A$2:A53),"")</f>
        <v>38</v>
      </c>
      <c r="B54" s="72"/>
      <c r="C54" s="63" t="s">
        <v>157</v>
      </c>
      <c r="D54" s="57">
        <v>326</v>
      </c>
      <c r="E54" s="45">
        <v>0.05</v>
      </c>
      <c r="F54" s="57">
        <f t="shared" si="5"/>
        <v>342.3</v>
      </c>
      <c r="G54" s="58" t="s">
        <v>26</v>
      </c>
      <c r="H54" s="44">
        <v>48.2</v>
      </c>
      <c r="I54" s="46">
        <f t="shared" si="12"/>
        <v>16498.86</v>
      </c>
      <c r="J54" s="74">
        <v>0.24</v>
      </c>
      <c r="K54" s="75">
        <f t="shared" si="7"/>
        <v>82.152000000000001</v>
      </c>
      <c r="L54" s="65">
        <v>40</v>
      </c>
      <c r="M54" s="76">
        <f t="shared" si="8"/>
        <v>3286.08</v>
      </c>
      <c r="N54" s="61">
        <f t="shared" si="9"/>
        <v>19784.940000000002</v>
      </c>
      <c r="O54" s="17"/>
      <c r="P54" s="18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</row>
    <row r="55" spans="1:77" s="41" customFormat="1" ht="15.75">
      <c r="A55" s="64">
        <f>IF(F55&lt;&gt;"",1+MAX($A$2:A54),"")</f>
        <v>39</v>
      </c>
      <c r="B55" s="72"/>
      <c r="C55" s="63" t="s">
        <v>158</v>
      </c>
      <c r="D55" s="57">
        <v>250.96</v>
      </c>
      <c r="E55" s="45">
        <v>0.05</v>
      </c>
      <c r="F55" s="57">
        <f t="shared" si="5"/>
        <v>263.50800000000004</v>
      </c>
      <c r="G55" s="58" t="s">
        <v>26</v>
      </c>
      <c r="H55" s="44">
        <v>59.6</v>
      </c>
      <c r="I55" s="46">
        <f t="shared" si="12"/>
        <v>15705.076800000003</v>
      </c>
      <c r="J55" s="74">
        <v>0.27500000000000002</v>
      </c>
      <c r="K55" s="75">
        <f t="shared" si="7"/>
        <v>72.464700000000022</v>
      </c>
      <c r="L55" s="65">
        <v>40</v>
      </c>
      <c r="M55" s="76">
        <f t="shared" si="8"/>
        <v>2898.5880000000006</v>
      </c>
      <c r="N55" s="61">
        <f t="shared" si="9"/>
        <v>18603.664800000002</v>
      </c>
      <c r="O55" s="17"/>
      <c r="P55" s="18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</row>
    <row r="56" spans="1:77" s="41" customFormat="1" ht="15.75">
      <c r="A56" s="64">
        <f>IF(F56&lt;&gt;"",1+MAX($A$2:A55),"")</f>
        <v>40</v>
      </c>
      <c r="B56" s="72"/>
      <c r="C56" s="63" t="s">
        <v>54</v>
      </c>
      <c r="D56" s="57">
        <v>154.47</v>
      </c>
      <c r="E56" s="45">
        <v>0.05</v>
      </c>
      <c r="F56" s="57">
        <f t="shared" si="5"/>
        <v>162.1935</v>
      </c>
      <c r="G56" s="58" t="s">
        <v>26</v>
      </c>
      <c r="H56" s="44">
        <v>10.5</v>
      </c>
      <c r="I56" s="46">
        <f t="shared" si="12"/>
        <v>1703.0317500000001</v>
      </c>
      <c r="J56" s="74">
        <v>0.14199999999999999</v>
      </c>
      <c r="K56" s="75">
        <f t="shared" si="7"/>
        <v>23.031476999999999</v>
      </c>
      <c r="L56" s="65">
        <v>40</v>
      </c>
      <c r="M56" s="76">
        <f t="shared" si="8"/>
        <v>921.25907999999993</v>
      </c>
      <c r="N56" s="61">
        <f t="shared" si="9"/>
        <v>2624.2908299999999</v>
      </c>
      <c r="O56" s="17"/>
      <c r="P56" s="18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</row>
    <row r="57" spans="1:77" s="41" customFormat="1" ht="15.75">
      <c r="A57" s="64">
        <f>IF(F57&lt;&gt;"",1+MAX($A$2:A56),"")</f>
        <v>41</v>
      </c>
      <c r="B57" s="72"/>
      <c r="C57" s="63" t="s">
        <v>55</v>
      </c>
      <c r="D57" s="57">
        <v>49.48</v>
      </c>
      <c r="E57" s="45">
        <v>0.05</v>
      </c>
      <c r="F57" s="57">
        <f t="shared" si="5"/>
        <v>51.954000000000001</v>
      </c>
      <c r="G57" s="58" t="s">
        <v>26</v>
      </c>
      <c r="H57" s="44">
        <v>15.3</v>
      </c>
      <c r="I57" s="46">
        <f t="shared" si="12"/>
        <v>794.89620000000002</v>
      </c>
      <c r="J57" s="74">
        <v>0.16</v>
      </c>
      <c r="K57" s="75">
        <f t="shared" si="7"/>
        <v>8.31264</v>
      </c>
      <c r="L57" s="65">
        <v>40</v>
      </c>
      <c r="M57" s="76">
        <f t="shared" si="8"/>
        <v>332.50560000000002</v>
      </c>
      <c r="N57" s="61">
        <f t="shared" si="9"/>
        <v>1127.4018000000001</v>
      </c>
      <c r="O57" s="17"/>
      <c r="P57" s="18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</row>
    <row r="58" spans="1:77" s="41" customFormat="1" ht="15.75">
      <c r="A58" s="64">
        <f>IF(F58&lt;&gt;"",1+MAX($A$2:A57),"")</f>
        <v>42</v>
      </c>
      <c r="B58" s="72"/>
      <c r="C58" s="63" t="s">
        <v>56</v>
      </c>
      <c r="D58" s="57">
        <v>779.57</v>
      </c>
      <c r="E58" s="45">
        <v>0.05</v>
      </c>
      <c r="F58" s="57">
        <f t="shared" si="5"/>
        <v>818.5485000000001</v>
      </c>
      <c r="G58" s="58" t="s">
        <v>26</v>
      </c>
      <c r="H58" s="44">
        <v>24.9</v>
      </c>
      <c r="I58" s="46">
        <f t="shared" si="12"/>
        <v>20381.857650000002</v>
      </c>
      <c r="J58" s="74">
        <v>0.185</v>
      </c>
      <c r="K58" s="75">
        <f t="shared" si="7"/>
        <v>151.43147250000001</v>
      </c>
      <c r="L58" s="65">
        <v>40</v>
      </c>
      <c r="M58" s="76">
        <f t="shared" si="8"/>
        <v>6057.2589000000007</v>
      </c>
      <c r="N58" s="61">
        <f t="shared" si="9"/>
        <v>26439.116550000002</v>
      </c>
      <c r="O58" s="17"/>
      <c r="P58" s="18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</row>
    <row r="59" spans="1:77" s="41" customFormat="1" ht="15.75">
      <c r="A59" s="64">
        <f>IF(F59&lt;&gt;"",1+MAX($A$2:A58),"")</f>
        <v>43</v>
      </c>
      <c r="B59" s="72"/>
      <c r="C59" s="63" t="s">
        <v>57</v>
      </c>
      <c r="D59" s="57">
        <v>2301.08</v>
      </c>
      <c r="E59" s="45">
        <v>0.05</v>
      </c>
      <c r="F59" s="57">
        <f t="shared" si="5"/>
        <v>2416.134</v>
      </c>
      <c r="G59" s="58" t="s">
        <v>26</v>
      </c>
      <c r="H59" s="44">
        <v>37.9</v>
      </c>
      <c r="I59" s="46">
        <f t="shared" si="12"/>
        <v>91571.478600000002</v>
      </c>
      <c r="J59" s="74">
        <v>0.21</v>
      </c>
      <c r="K59" s="75">
        <f t="shared" si="7"/>
        <v>507.38813999999996</v>
      </c>
      <c r="L59" s="65">
        <v>40</v>
      </c>
      <c r="M59" s="76">
        <f t="shared" si="8"/>
        <v>20295.525599999997</v>
      </c>
      <c r="N59" s="61">
        <f t="shared" si="9"/>
        <v>111867.0042</v>
      </c>
      <c r="O59" s="17"/>
      <c r="P59" s="18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</row>
    <row r="60" spans="1:77" s="41" customFormat="1" ht="15.75">
      <c r="A60" s="64">
        <f>IF(F60&lt;&gt;"",1+MAX($A$2:A59),"")</f>
        <v>44</v>
      </c>
      <c r="B60" s="72"/>
      <c r="C60" s="63" t="s">
        <v>58</v>
      </c>
      <c r="D60" s="57">
        <v>658.64</v>
      </c>
      <c r="E60" s="45">
        <v>0.05</v>
      </c>
      <c r="F60" s="57">
        <f t="shared" si="5"/>
        <v>691.572</v>
      </c>
      <c r="G60" s="58" t="s">
        <v>26</v>
      </c>
      <c r="H60" s="44">
        <v>48.2</v>
      </c>
      <c r="I60" s="46">
        <f t="shared" si="12"/>
        <v>33333.770400000001</v>
      </c>
      <c r="J60" s="74">
        <v>0.24</v>
      </c>
      <c r="K60" s="75">
        <f t="shared" si="7"/>
        <v>165.97728000000001</v>
      </c>
      <c r="L60" s="65">
        <v>40</v>
      </c>
      <c r="M60" s="76">
        <f t="shared" si="8"/>
        <v>6639.0912000000008</v>
      </c>
      <c r="N60" s="61">
        <f t="shared" si="9"/>
        <v>39972.861600000004</v>
      </c>
      <c r="O60" s="17"/>
      <c r="P60" s="18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</row>
    <row r="61" spans="1:77" s="41" customFormat="1" ht="15.75">
      <c r="A61" s="64">
        <f>IF(F61&lt;&gt;"",1+MAX($A$2:A60),"")</f>
        <v>45</v>
      </c>
      <c r="B61" s="72"/>
      <c r="C61" s="63" t="s">
        <v>59</v>
      </c>
      <c r="D61" s="57">
        <v>238.04</v>
      </c>
      <c r="E61" s="45">
        <v>0.05</v>
      </c>
      <c r="F61" s="57">
        <f t="shared" si="5"/>
        <v>249.94200000000001</v>
      </c>
      <c r="G61" s="58" t="s">
        <v>26</v>
      </c>
      <c r="H61" s="44">
        <v>15.3</v>
      </c>
      <c r="I61" s="46">
        <f t="shared" ref="I61:I62" si="13">H61*F61</f>
        <v>3824.1126000000004</v>
      </c>
      <c r="J61" s="74">
        <v>0.16</v>
      </c>
      <c r="K61" s="75">
        <f t="shared" si="7"/>
        <v>39.990720000000003</v>
      </c>
      <c r="L61" s="65">
        <v>40</v>
      </c>
      <c r="M61" s="76">
        <f t="shared" si="8"/>
        <v>1599.6288000000002</v>
      </c>
      <c r="N61" s="61">
        <f t="shared" si="9"/>
        <v>5423.7414000000008</v>
      </c>
      <c r="O61" s="17"/>
      <c r="P61" s="18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</row>
    <row r="62" spans="1:77" s="41" customFormat="1" ht="15.75">
      <c r="A62" s="64">
        <f>IF(F62&lt;&gt;"",1+MAX($A$2:A61),"")</f>
        <v>46</v>
      </c>
      <c r="B62" s="72"/>
      <c r="C62" s="63" t="s">
        <v>60</v>
      </c>
      <c r="D62" s="57">
        <v>402.04</v>
      </c>
      <c r="E62" s="45">
        <v>0.05</v>
      </c>
      <c r="F62" s="57">
        <f t="shared" si="5"/>
        <v>422.14200000000005</v>
      </c>
      <c r="G62" s="58" t="s">
        <v>26</v>
      </c>
      <c r="H62" s="44">
        <v>24.9</v>
      </c>
      <c r="I62" s="46">
        <f t="shared" si="13"/>
        <v>10511.335800000001</v>
      </c>
      <c r="J62" s="74">
        <v>0.185</v>
      </c>
      <c r="K62" s="75">
        <f t="shared" si="7"/>
        <v>78.096270000000004</v>
      </c>
      <c r="L62" s="65">
        <v>40</v>
      </c>
      <c r="M62" s="76">
        <f t="shared" si="8"/>
        <v>3123.8508000000002</v>
      </c>
      <c r="N62" s="61">
        <f t="shared" si="9"/>
        <v>13635.186600000001</v>
      </c>
      <c r="O62" s="17"/>
      <c r="P62" s="18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</row>
    <row r="63" spans="1:77" s="41" customFormat="1" ht="15.75">
      <c r="A63" s="64" t="str">
        <f>IF(F63&lt;&gt;"",1+MAX($A$2:A62),"")</f>
        <v/>
      </c>
      <c r="B63" s="72"/>
      <c r="C63" s="62" t="s">
        <v>183</v>
      </c>
      <c r="D63" s="57"/>
      <c r="E63" s="45"/>
      <c r="F63" s="57"/>
      <c r="G63" s="58"/>
      <c r="H63" s="44"/>
      <c r="I63" s="46"/>
      <c r="J63" s="46"/>
      <c r="K63" s="46"/>
      <c r="L63" s="65"/>
      <c r="M63" s="60"/>
      <c r="N63" s="61"/>
      <c r="O63" s="17"/>
      <c r="P63" s="18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</row>
    <row r="64" spans="1:77" s="41" customFormat="1" ht="15.75">
      <c r="A64" s="64">
        <f>IF(F64&lt;&gt;"",1+MAX($A$2:A63),"")</f>
        <v>47</v>
      </c>
      <c r="B64" s="72"/>
      <c r="C64" s="63" t="s">
        <v>61</v>
      </c>
      <c r="D64" s="57">
        <v>107</v>
      </c>
      <c r="E64" s="45">
        <v>0</v>
      </c>
      <c r="F64" s="57">
        <f t="shared" ref="F64:F145" si="14">(1+E64)*D64</f>
        <v>107</v>
      </c>
      <c r="G64" s="58" t="s">
        <v>15</v>
      </c>
      <c r="H64" s="44">
        <v>75</v>
      </c>
      <c r="I64" s="46">
        <f t="shared" ref="I64:I80" si="15">H64*F64</f>
        <v>8025</v>
      </c>
      <c r="J64" s="74">
        <v>0.8</v>
      </c>
      <c r="K64" s="75">
        <f t="shared" ref="K64:K145" si="16">J64*F64</f>
        <v>85.600000000000009</v>
      </c>
      <c r="L64" s="65">
        <v>40</v>
      </c>
      <c r="M64" s="76">
        <f t="shared" ref="M64:M145" si="17">L64*K64</f>
        <v>3424.0000000000005</v>
      </c>
      <c r="N64" s="61">
        <f t="shared" ref="N64:N145" si="18">M64+I64</f>
        <v>11449</v>
      </c>
      <c r="O64" s="17"/>
      <c r="P64" s="18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</row>
    <row r="65" spans="1:77" s="41" customFormat="1" ht="15.75">
      <c r="A65" s="64">
        <f>IF(F65&lt;&gt;"",1+MAX($A$2:A64),"")</f>
        <v>48</v>
      </c>
      <c r="B65" s="72"/>
      <c r="C65" s="63" t="s">
        <v>62</v>
      </c>
      <c r="D65" s="57">
        <v>34</v>
      </c>
      <c r="E65" s="45">
        <v>0</v>
      </c>
      <c r="F65" s="57">
        <f t="shared" si="14"/>
        <v>34</v>
      </c>
      <c r="G65" s="58" t="s">
        <v>15</v>
      </c>
      <c r="H65" s="44">
        <v>32</v>
      </c>
      <c r="I65" s="46">
        <f t="shared" si="15"/>
        <v>1088</v>
      </c>
      <c r="J65" s="74">
        <v>0.35</v>
      </c>
      <c r="K65" s="75">
        <f t="shared" si="16"/>
        <v>11.899999999999999</v>
      </c>
      <c r="L65" s="65">
        <v>40</v>
      </c>
      <c r="M65" s="76">
        <f t="shared" si="17"/>
        <v>475.99999999999994</v>
      </c>
      <c r="N65" s="61">
        <f t="shared" si="18"/>
        <v>1564</v>
      </c>
      <c r="O65" s="17"/>
      <c r="P65" s="18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</row>
    <row r="66" spans="1:77" s="41" customFormat="1" ht="15.75">
      <c r="A66" s="64">
        <f>IF(F66&lt;&gt;"",1+MAX($A$2:A65),"")</f>
        <v>49</v>
      </c>
      <c r="B66" s="72"/>
      <c r="C66" s="63" t="s">
        <v>63</v>
      </c>
      <c r="D66" s="57">
        <v>393</v>
      </c>
      <c r="E66" s="45">
        <v>0</v>
      </c>
      <c r="F66" s="57">
        <f t="shared" si="14"/>
        <v>393</v>
      </c>
      <c r="G66" s="58" t="s">
        <v>15</v>
      </c>
      <c r="H66" s="44">
        <v>108</v>
      </c>
      <c r="I66" s="46">
        <f t="shared" si="15"/>
        <v>42444</v>
      </c>
      <c r="J66" s="74">
        <v>1</v>
      </c>
      <c r="K66" s="75">
        <f t="shared" si="16"/>
        <v>393</v>
      </c>
      <c r="L66" s="65">
        <v>40</v>
      </c>
      <c r="M66" s="76">
        <f t="shared" si="17"/>
        <v>15720</v>
      </c>
      <c r="N66" s="61">
        <f t="shared" si="18"/>
        <v>58164</v>
      </c>
      <c r="O66" s="17"/>
      <c r="P66" s="18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</row>
    <row r="67" spans="1:77" s="41" customFormat="1" ht="15.75">
      <c r="A67" s="64">
        <f>IF(F67&lt;&gt;"",1+MAX($A$2:A66),"")</f>
        <v>50</v>
      </c>
      <c r="B67" s="72"/>
      <c r="C67" s="63" t="s">
        <v>64</v>
      </c>
      <c r="D67" s="57">
        <v>331</v>
      </c>
      <c r="E67" s="45">
        <v>0</v>
      </c>
      <c r="F67" s="57">
        <f t="shared" si="14"/>
        <v>331</v>
      </c>
      <c r="G67" s="58" t="s">
        <v>15</v>
      </c>
      <c r="H67" s="44">
        <v>120</v>
      </c>
      <c r="I67" s="46">
        <f t="shared" si="15"/>
        <v>39720</v>
      </c>
      <c r="J67" s="74">
        <v>1.2</v>
      </c>
      <c r="K67" s="75">
        <f t="shared" si="16"/>
        <v>397.2</v>
      </c>
      <c r="L67" s="65">
        <v>40</v>
      </c>
      <c r="M67" s="76">
        <f t="shared" si="17"/>
        <v>15888</v>
      </c>
      <c r="N67" s="61">
        <f t="shared" si="18"/>
        <v>55608</v>
      </c>
      <c r="O67" s="17"/>
      <c r="P67" s="18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</row>
    <row r="68" spans="1:77" s="41" customFormat="1" ht="15.75">
      <c r="A68" s="64">
        <f>IF(F68&lt;&gt;"",1+MAX($A$2:A67),"")</f>
        <v>51</v>
      </c>
      <c r="B68" s="72"/>
      <c r="C68" s="63" t="s">
        <v>65</v>
      </c>
      <c r="D68" s="57">
        <v>16</v>
      </c>
      <c r="E68" s="45">
        <v>0</v>
      </c>
      <c r="F68" s="57">
        <f t="shared" si="14"/>
        <v>16</v>
      </c>
      <c r="G68" s="58" t="s">
        <v>15</v>
      </c>
      <c r="H68" s="44">
        <v>129</v>
      </c>
      <c r="I68" s="46">
        <f t="shared" si="15"/>
        <v>2064</v>
      </c>
      <c r="J68" s="74">
        <v>1.25</v>
      </c>
      <c r="K68" s="75">
        <f t="shared" si="16"/>
        <v>20</v>
      </c>
      <c r="L68" s="65">
        <v>40</v>
      </c>
      <c r="M68" s="76">
        <f t="shared" si="17"/>
        <v>800</v>
      </c>
      <c r="N68" s="61">
        <f t="shared" si="18"/>
        <v>2864</v>
      </c>
      <c r="O68" s="17"/>
      <c r="P68" s="18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</row>
    <row r="69" spans="1:77" s="41" customFormat="1" ht="15.75">
      <c r="A69" s="64">
        <f>IF(F69&lt;&gt;"",1+MAX($A$2:A68),"")</f>
        <v>52</v>
      </c>
      <c r="B69" s="72"/>
      <c r="C69" s="63" t="s">
        <v>66</v>
      </c>
      <c r="D69" s="57">
        <v>221</v>
      </c>
      <c r="E69" s="45">
        <v>0</v>
      </c>
      <c r="F69" s="57">
        <f t="shared" si="14"/>
        <v>221</v>
      </c>
      <c r="G69" s="58" t="s">
        <v>15</v>
      </c>
      <c r="H69" s="44">
        <v>154</v>
      </c>
      <c r="I69" s="46">
        <f t="shared" si="15"/>
        <v>34034</v>
      </c>
      <c r="J69" s="74">
        <v>1.5</v>
      </c>
      <c r="K69" s="75">
        <f t="shared" si="16"/>
        <v>331.5</v>
      </c>
      <c r="L69" s="65">
        <v>40</v>
      </c>
      <c r="M69" s="76">
        <f t="shared" si="17"/>
        <v>13260</v>
      </c>
      <c r="N69" s="61">
        <f t="shared" si="18"/>
        <v>47294</v>
      </c>
      <c r="O69" s="17"/>
      <c r="P69" s="18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</row>
    <row r="70" spans="1:77" s="41" customFormat="1" ht="15.75">
      <c r="A70" s="64">
        <f>IF(F70&lt;&gt;"",1+MAX($A$2:A69),"")</f>
        <v>53</v>
      </c>
      <c r="B70" s="72"/>
      <c r="C70" s="63" t="s">
        <v>67</v>
      </c>
      <c r="D70" s="57">
        <v>117</v>
      </c>
      <c r="E70" s="45">
        <v>0</v>
      </c>
      <c r="F70" s="57">
        <f t="shared" si="14"/>
        <v>117</v>
      </c>
      <c r="G70" s="58" t="s">
        <v>15</v>
      </c>
      <c r="H70" s="44">
        <v>59</v>
      </c>
      <c r="I70" s="46">
        <f t="shared" si="15"/>
        <v>6903</v>
      </c>
      <c r="J70" s="74">
        <v>0.55000000000000004</v>
      </c>
      <c r="K70" s="75">
        <f t="shared" si="16"/>
        <v>64.350000000000009</v>
      </c>
      <c r="L70" s="65">
        <v>40</v>
      </c>
      <c r="M70" s="76">
        <f t="shared" si="17"/>
        <v>2574.0000000000005</v>
      </c>
      <c r="N70" s="61">
        <f t="shared" si="18"/>
        <v>9477</v>
      </c>
      <c r="O70" s="17"/>
      <c r="P70" s="18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</row>
    <row r="71" spans="1:77" s="41" customFormat="1" ht="15.75">
      <c r="A71" s="64">
        <f>IF(F71&lt;&gt;"",1+MAX($A$2:A70),"")</f>
        <v>54</v>
      </c>
      <c r="B71" s="72"/>
      <c r="C71" s="63" t="s">
        <v>68</v>
      </c>
      <c r="D71" s="57">
        <v>323</v>
      </c>
      <c r="E71" s="45">
        <v>0</v>
      </c>
      <c r="F71" s="57">
        <f t="shared" si="14"/>
        <v>323</v>
      </c>
      <c r="G71" s="58" t="s">
        <v>15</v>
      </c>
      <c r="H71" s="44">
        <v>188</v>
      </c>
      <c r="I71" s="46">
        <f t="shared" si="15"/>
        <v>60724</v>
      </c>
      <c r="J71" s="74">
        <v>1.8</v>
      </c>
      <c r="K71" s="75">
        <f t="shared" si="16"/>
        <v>581.4</v>
      </c>
      <c r="L71" s="65">
        <v>40</v>
      </c>
      <c r="M71" s="76">
        <f t="shared" si="17"/>
        <v>23256</v>
      </c>
      <c r="N71" s="61">
        <f t="shared" si="18"/>
        <v>83980</v>
      </c>
      <c r="O71" s="17"/>
      <c r="P71" s="18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</row>
    <row r="72" spans="1:77" s="41" customFormat="1" ht="15.75">
      <c r="A72" s="64">
        <f>IF(F72&lt;&gt;"",1+MAX($A$2:A71),"")</f>
        <v>55</v>
      </c>
      <c r="B72" s="72"/>
      <c r="C72" s="63" t="s">
        <v>69</v>
      </c>
      <c r="D72" s="57">
        <v>42</v>
      </c>
      <c r="E72" s="45">
        <v>0</v>
      </c>
      <c r="F72" s="57">
        <f t="shared" si="14"/>
        <v>42</v>
      </c>
      <c r="G72" s="58" t="s">
        <v>15</v>
      </c>
      <c r="H72" s="44">
        <v>206</v>
      </c>
      <c r="I72" s="46">
        <f t="shared" si="15"/>
        <v>8652</v>
      </c>
      <c r="J72" s="74">
        <v>2</v>
      </c>
      <c r="K72" s="75">
        <f t="shared" si="16"/>
        <v>84</v>
      </c>
      <c r="L72" s="65">
        <v>40</v>
      </c>
      <c r="M72" s="76">
        <f t="shared" si="17"/>
        <v>3360</v>
      </c>
      <c r="N72" s="61">
        <f t="shared" si="18"/>
        <v>12012</v>
      </c>
      <c r="O72" s="17"/>
      <c r="P72" s="18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</row>
    <row r="73" spans="1:77" s="41" customFormat="1" ht="15.75">
      <c r="A73" s="64">
        <f>IF(F73&lt;&gt;"",1+MAX($A$2:A72),"")</f>
        <v>56</v>
      </c>
      <c r="B73" s="72"/>
      <c r="C73" s="63" t="s">
        <v>70</v>
      </c>
      <c r="D73" s="57">
        <v>39</v>
      </c>
      <c r="E73" s="45">
        <v>0</v>
      </c>
      <c r="F73" s="57">
        <f t="shared" si="14"/>
        <v>39</v>
      </c>
      <c r="G73" s="58" t="s">
        <v>15</v>
      </c>
      <c r="H73" s="44">
        <v>82</v>
      </c>
      <c r="I73" s="46">
        <f t="shared" si="15"/>
        <v>3198</v>
      </c>
      <c r="J73" s="74">
        <v>0.8</v>
      </c>
      <c r="K73" s="75">
        <f t="shared" si="16"/>
        <v>31.200000000000003</v>
      </c>
      <c r="L73" s="65">
        <v>40</v>
      </c>
      <c r="M73" s="76">
        <f t="shared" si="17"/>
        <v>1248</v>
      </c>
      <c r="N73" s="61">
        <f t="shared" si="18"/>
        <v>4446</v>
      </c>
      <c r="O73" s="17"/>
      <c r="P73" s="18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</row>
    <row r="74" spans="1:77" s="41" customFormat="1" ht="15.75">
      <c r="A74" s="64">
        <f>IF(F74&lt;&gt;"",1+MAX($A$2:A73),"")</f>
        <v>57</v>
      </c>
      <c r="B74" s="72"/>
      <c r="C74" s="63" t="s">
        <v>71</v>
      </c>
      <c r="D74" s="57">
        <v>124</v>
      </c>
      <c r="E74" s="45">
        <v>0</v>
      </c>
      <c r="F74" s="57">
        <f t="shared" si="14"/>
        <v>124</v>
      </c>
      <c r="G74" s="58" t="s">
        <v>15</v>
      </c>
      <c r="H74" s="44">
        <v>300</v>
      </c>
      <c r="I74" s="46">
        <f t="shared" si="15"/>
        <v>37200</v>
      </c>
      <c r="J74" s="74">
        <v>3</v>
      </c>
      <c r="K74" s="75">
        <f t="shared" si="16"/>
        <v>372</v>
      </c>
      <c r="L74" s="65">
        <v>40</v>
      </c>
      <c r="M74" s="76">
        <f t="shared" si="17"/>
        <v>14880</v>
      </c>
      <c r="N74" s="61">
        <f t="shared" si="18"/>
        <v>52080</v>
      </c>
      <c r="O74" s="17"/>
      <c r="P74" s="18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</row>
    <row r="75" spans="1:77" s="41" customFormat="1" ht="15.75">
      <c r="A75" s="64">
        <f>IF(F75&lt;&gt;"",1+MAX($A$2:A74),"")</f>
        <v>58</v>
      </c>
      <c r="B75" s="72"/>
      <c r="C75" s="63" t="s">
        <v>72</v>
      </c>
      <c r="D75" s="57">
        <v>488</v>
      </c>
      <c r="E75" s="45">
        <v>0</v>
      </c>
      <c r="F75" s="57">
        <f t="shared" si="14"/>
        <v>488</v>
      </c>
      <c r="G75" s="58" t="s">
        <v>15</v>
      </c>
      <c r="H75" s="44">
        <v>95</v>
      </c>
      <c r="I75" s="46">
        <f t="shared" si="15"/>
        <v>46360</v>
      </c>
      <c r="J75" s="74">
        <v>1.2</v>
      </c>
      <c r="K75" s="75">
        <f t="shared" si="16"/>
        <v>585.6</v>
      </c>
      <c r="L75" s="65">
        <v>40</v>
      </c>
      <c r="M75" s="76">
        <f t="shared" si="17"/>
        <v>23424</v>
      </c>
      <c r="N75" s="61">
        <f t="shared" si="18"/>
        <v>69784</v>
      </c>
      <c r="O75" s="17"/>
      <c r="P75" s="18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</row>
    <row r="76" spans="1:77" s="41" customFormat="1" ht="15.75">
      <c r="A76" s="64">
        <f>IF(F76&lt;&gt;"",1+MAX($A$2:A75),"")</f>
        <v>59</v>
      </c>
      <c r="B76" s="72"/>
      <c r="C76" s="63" t="s">
        <v>73</v>
      </c>
      <c r="D76" s="57">
        <v>495</v>
      </c>
      <c r="E76" s="45">
        <v>0</v>
      </c>
      <c r="F76" s="57">
        <f t="shared" si="14"/>
        <v>495</v>
      </c>
      <c r="G76" s="58" t="s">
        <v>15</v>
      </c>
      <c r="H76" s="44">
        <v>122</v>
      </c>
      <c r="I76" s="46">
        <f t="shared" si="15"/>
        <v>60390</v>
      </c>
      <c r="J76" s="74">
        <v>1.4</v>
      </c>
      <c r="K76" s="75">
        <f t="shared" si="16"/>
        <v>693</v>
      </c>
      <c r="L76" s="65">
        <v>40</v>
      </c>
      <c r="M76" s="76">
        <f t="shared" si="17"/>
        <v>27720</v>
      </c>
      <c r="N76" s="61">
        <f t="shared" si="18"/>
        <v>88110</v>
      </c>
      <c r="O76" s="17"/>
      <c r="P76" s="18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</row>
    <row r="77" spans="1:77" s="41" customFormat="1" ht="15.75">
      <c r="A77" s="64">
        <f>IF(F77&lt;&gt;"",1+MAX($A$2:A76),"")</f>
        <v>60</v>
      </c>
      <c r="B77" s="72"/>
      <c r="C77" s="63" t="s">
        <v>74</v>
      </c>
      <c r="D77" s="57">
        <v>58</v>
      </c>
      <c r="E77" s="45">
        <v>0</v>
      </c>
      <c r="F77" s="57">
        <f t="shared" si="14"/>
        <v>58</v>
      </c>
      <c r="G77" s="58" t="s">
        <v>15</v>
      </c>
      <c r="H77" s="44">
        <v>150</v>
      </c>
      <c r="I77" s="46">
        <f t="shared" si="15"/>
        <v>8700</v>
      </c>
      <c r="J77" s="74">
        <v>1.7</v>
      </c>
      <c r="K77" s="75">
        <f t="shared" si="16"/>
        <v>98.6</v>
      </c>
      <c r="L77" s="65">
        <v>40</v>
      </c>
      <c r="M77" s="76">
        <f t="shared" si="17"/>
        <v>3944</v>
      </c>
      <c r="N77" s="61">
        <f t="shared" si="18"/>
        <v>12644</v>
      </c>
      <c r="O77" s="17"/>
      <c r="P77" s="18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</row>
    <row r="78" spans="1:77" s="41" customFormat="1" ht="15.75">
      <c r="A78" s="64">
        <f>IF(F78&lt;&gt;"",1+MAX($A$2:A77),"")</f>
        <v>61</v>
      </c>
      <c r="B78" s="72"/>
      <c r="C78" s="63" t="s">
        <v>75</v>
      </c>
      <c r="D78" s="57">
        <v>21</v>
      </c>
      <c r="E78" s="45">
        <v>0</v>
      </c>
      <c r="F78" s="57">
        <f t="shared" si="14"/>
        <v>21</v>
      </c>
      <c r="G78" s="58" t="s">
        <v>15</v>
      </c>
      <c r="H78" s="44">
        <v>178</v>
      </c>
      <c r="I78" s="46">
        <f t="shared" si="15"/>
        <v>3738</v>
      </c>
      <c r="J78" s="74">
        <v>2</v>
      </c>
      <c r="K78" s="75">
        <f t="shared" si="16"/>
        <v>42</v>
      </c>
      <c r="L78" s="65">
        <v>40</v>
      </c>
      <c r="M78" s="76">
        <f t="shared" si="17"/>
        <v>1680</v>
      </c>
      <c r="N78" s="61">
        <f t="shared" si="18"/>
        <v>5418</v>
      </c>
      <c r="O78" s="17"/>
      <c r="P78" s="18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</row>
    <row r="79" spans="1:77" s="41" customFormat="1" ht="15.75">
      <c r="A79" s="64">
        <f>IF(F79&lt;&gt;"",1+MAX($A$2:A78),"")</f>
        <v>62</v>
      </c>
      <c r="B79" s="72"/>
      <c r="C79" s="63" t="s">
        <v>76</v>
      </c>
      <c r="D79" s="57">
        <v>223</v>
      </c>
      <c r="E79" s="45">
        <v>0</v>
      </c>
      <c r="F79" s="57">
        <f t="shared" si="14"/>
        <v>223</v>
      </c>
      <c r="G79" s="58" t="s">
        <v>15</v>
      </c>
      <c r="H79" s="44">
        <v>195</v>
      </c>
      <c r="I79" s="46">
        <f t="shared" si="15"/>
        <v>43485</v>
      </c>
      <c r="J79" s="74">
        <v>2.2000000000000002</v>
      </c>
      <c r="K79" s="75">
        <f t="shared" si="16"/>
        <v>490.6</v>
      </c>
      <c r="L79" s="65">
        <v>40</v>
      </c>
      <c r="M79" s="76">
        <f t="shared" si="17"/>
        <v>19624</v>
      </c>
      <c r="N79" s="61">
        <f t="shared" si="18"/>
        <v>63109</v>
      </c>
      <c r="O79" s="17"/>
      <c r="P79" s="18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</row>
    <row r="80" spans="1:77" s="41" customFormat="1" ht="15.75">
      <c r="A80" s="64">
        <f>IF(F80&lt;&gt;"",1+MAX($A$2:A79),"")</f>
        <v>63</v>
      </c>
      <c r="B80" s="72"/>
      <c r="C80" s="63" t="s">
        <v>77</v>
      </c>
      <c r="D80" s="57">
        <v>28</v>
      </c>
      <c r="E80" s="45">
        <v>0</v>
      </c>
      <c r="F80" s="57">
        <f t="shared" si="14"/>
        <v>28</v>
      </c>
      <c r="G80" s="58" t="s">
        <v>15</v>
      </c>
      <c r="H80" s="44">
        <v>216</v>
      </c>
      <c r="I80" s="46">
        <f t="shared" si="15"/>
        <v>6048</v>
      </c>
      <c r="J80" s="74">
        <v>2.5</v>
      </c>
      <c r="K80" s="75">
        <f t="shared" si="16"/>
        <v>70</v>
      </c>
      <c r="L80" s="65">
        <v>40</v>
      </c>
      <c r="M80" s="76">
        <f t="shared" si="17"/>
        <v>2800</v>
      </c>
      <c r="N80" s="61">
        <f t="shared" si="18"/>
        <v>8848</v>
      </c>
      <c r="O80" s="17"/>
      <c r="P80" s="18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</row>
    <row r="81" spans="1:77" s="41" customFormat="1" ht="15.75">
      <c r="A81" s="64">
        <f>IF(F81&lt;&gt;"",1+MAX($A$2:A80),"")</f>
        <v>64</v>
      </c>
      <c r="B81" s="72"/>
      <c r="C81" s="63" t="s">
        <v>78</v>
      </c>
      <c r="D81" s="57">
        <v>30</v>
      </c>
      <c r="E81" s="45">
        <v>0</v>
      </c>
      <c r="F81" s="57">
        <f t="shared" si="14"/>
        <v>30</v>
      </c>
      <c r="G81" s="58" t="s">
        <v>15</v>
      </c>
      <c r="H81" s="44">
        <v>75</v>
      </c>
      <c r="I81" s="46">
        <f t="shared" ref="I81:I89" si="19">H81*F81</f>
        <v>2250</v>
      </c>
      <c r="J81" s="74">
        <v>0.8</v>
      </c>
      <c r="K81" s="75">
        <f t="shared" si="16"/>
        <v>24</v>
      </c>
      <c r="L81" s="65">
        <v>40</v>
      </c>
      <c r="M81" s="76">
        <f t="shared" si="17"/>
        <v>960</v>
      </c>
      <c r="N81" s="61">
        <f t="shared" si="18"/>
        <v>3210</v>
      </c>
      <c r="O81" s="17"/>
      <c r="P81" s="18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</row>
    <row r="82" spans="1:77" s="41" customFormat="1" ht="15.75">
      <c r="A82" s="64">
        <f>IF(F82&lt;&gt;"",1+MAX($A$2:A81),"")</f>
        <v>65</v>
      </c>
      <c r="B82" s="72"/>
      <c r="C82" s="63" t="s">
        <v>79</v>
      </c>
      <c r="D82" s="57">
        <v>129</v>
      </c>
      <c r="E82" s="45">
        <v>0</v>
      </c>
      <c r="F82" s="57">
        <f t="shared" si="14"/>
        <v>129</v>
      </c>
      <c r="G82" s="58" t="s">
        <v>15</v>
      </c>
      <c r="H82" s="44">
        <v>32</v>
      </c>
      <c r="I82" s="46">
        <f t="shared" si="19"/>
        <v>4128</v>
      </c>
      <c r="J82" s="74">
        <v>0.35</v>
      </c>
      <c r="K82" s="75">
        <f t="shared" si="16"/>
        <v>45.15</v>
      </c>
      <c r="L82" s="65">
        <v>40</v>
      </c>
      <c r="M82" s="76">
        <f t="shared" si="17"/>
        <v>1806</v>
      </c>
      <c r="N82" s="61">
        <f t="shared" si="18"/>
        <v>5934</v>
      </c>
      <c r="O82" s="17"/>
      <c r="P82" s="18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</row>
    <row r="83" spans="1:77" s="41" customFormat="1" ht="15.75">
      <c r="A83" s="64">
        <f>IF(F83&lt;&gt;"",1+MAX($A$2:A82),"")</f>
        <v>66</v>
      </c>
      <c r="B83" s="72"/>
      <c r="C83" s="63" t="s">
        <v>80</v>
      </c>
      <c r="D83" s="57">
        <v>148</v>
      </c>
      <c r="E83" s="45">
        <v>0</v>
      </c>
      <c r="F83" s="57">
        <f t="shared" si="14"/>
        <v>148</v>
      </c>
      <c r="G83" s="58" t="s">
        <v>15</v>
      </c>
      <c r="H83" s="44">
        <v>108</v>
      </c>
      <c r="I83" s="46">
        <f t="shared" si="19"/>
        <v>15984</v>
      </c>
      <c r="J83" s="74">
        <v>1</v>
      </c>
      <c r="K83" s="75">
        <f t="shared" si="16"/>
        <v>148</v>
      </c>
      <c r="L83" s="65">
        <v>40</v>
      </c>
      <c r="M83" s="76">
        <f t="shared" si="17"/>
        <v>5920</v>
      </c>
      <c r="N83" s="61">
        <f t="shared" si="18"/>
        <v>21904</v>
      </c>
      <c r="O83" s="17"/>
      <c r="P83" s="18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</row>
    <row r="84" spans="1:77" s="41" customFormat="1" ht="15.75">
      <c r="A84" s="64">
        <f>IF(F84&lt;&gt;"",1+MAX($A$2:A83),"")</f>
        <v>67</v>
      </c>
      <c r="B84" s="72"/>
      <c r="C84" s="63" t="s">
        <v>81</v>
      </c>
      <c r="D84" s="57">
        <v>75</v>
      </c>
      <c r="E84" s="45">
        <v>0</v>
      </c>
      <c r="F84" s="57">
        <f t="shared" si="14"/>
        <v>75</v>
      </c>
      <c r="G84" s="58" t="s">
        <v>15</v>
      </c>
      <c r="H84" s="44">
        <v>59</v>
      </c>
      <c r="I84" s="46">
        <f t="shared" si="19"/>
        <v>4425</v>
      </c>
      <c r="J84" s="74">
        <v>0.55000000000000004</v>
      </c>
      <c r="K84" s="75">
        <f t="shared" si="16"/>
        <v>41.25</v>
      </c>
      <c r="L84" s="65">
        <v>40</v>
      </c>
      <c r="M84" s="76">
        <f t="shared" si="17"/>
        <v>1650</v>
      </c>
      <c r="N84" s="61">
        <f t="shared" si="18"/>
        <v>6075</v>
      </c>
      <c r="O84" s="17"/>
      <c r="P84" s="18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</row>
    <row r="85" spans="1:77" s="41" customFormat="1" ht="15.75">
      <c r="A85" s="64">
        <f>IF(F85&lt;&gt;"",1+MAX($A$2:A84),"")</f>
        <v>68</v>
      </c>
      <c r="B85" s="72"/>
      <c r="C85" s="63" t="s">
        <v>82</v>
      </c>
      <c r="D85" s="57">
        <v>17</v>
      </c>
      <c r="E85" s="45">
        <v>0</v>
      </c>
      <c r="F85" s="57">
        <f t="shared" si="14"/>
        <v>17</v>
      </c>
      <c r="G85" s="58" t="s">
        <v>15</v>
      </c>
      <c r="H85" s="44">
        <v>228</v>
      </c>
      <c r="I85" s="46">
        <f t="shared" si="19"/>
        <v>3876</v>
      </c>
      <c r="J85" s="74">
        <v>2.8</v>
      </c>
      <c r="K85" s="75">
        <f t="shared" si="16"/>
        <v>47.599999999999994</v>
      </c>
      <c r="L85" s="65">
        <v>40</v>
      </c>
      <c r="M85" s="76">
        <f t="shared" si="17"/>
        <v>1903.9999999999998</v>
      </c>
      <c r="N85" s="61">
        <f t="shared" si="18"/>
        <v>5780</v>
      </c>
      <c r="O85" s="17"/>
      <c r="P85" s="18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</row>
    <row r="86" spans="1:77" s="41" customFormat="1" ht="15.75">
      <c r="A86" s="64">
        <f>IF(F86&lt;&gt;"",1+MAX($A$2:A85),"")</f>
        <v>69</v>
      </c>
      <c r="B86" s="72"/>
      <c r="C86" s="63" t="s">
        <v>83</v>
      </c>
      <c r="D86" s="57">
        <v>32</v>
      </c>
      <c r="E86" s="45">
        <v>0</v>
      </c>
      <c r="F86" s="57">
        <f t="shared" si="14"/>
        <v>32</v>
      </c>
      <c r="G86" s="58" t="s">
        <v>15</v>
      </c>
      <c r="H86" s="44">
        <v>254</v>
      </c>
      <c r="I86" s="46">
        <f t="shared" si="19"/>
        <v>8128</v>
      </c>
      <c r="J86" s="74">
        <v>3</v>
      </c>
      <c r="K86" s="75">
        <f t="shared" si="16"/>
        <v>96</v>
      </c>
      <c r="L86" s="65">
        <v>40</v>
      </c>
      <c r="M86" s="76">
        <f t="shared" si="17"/>
        <v>3840</v>
      </c>
      <c r="N86" s="61">
        <f t="shared" si="18"/>
        <v>11968</v>
      </c>
      <c r="O86" s="17"/>
      <c r="P86" s="18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</row>
    <row r="87" spans="1:77" s="41" customFormat="1" ht="15.75">
      <c r="A87" s="64">
        <f>IF(F87&lt;&gt;"",1+MAX($A$2:A86),"")</f>
        <v>70</v>
      </c>
      <c r="B87" s="72"/>
      <c r="C87" s="63" t="s">
        <v>84</v>
      </c>
      <c r="D87" s="57">
        <v>170</v>
      </c>
      <c r="E87" s="45">
        <v>0</v>
      </c>
      <c r="F87" s="57">
        <f t="shared" si="14"/>
        <v>170</v>
      </c>
      <c r="G87" s="58" t="s">
        <v>15</v>
      </c>
      <c r="H87" s="44">
        <v>290</v>
      </c>
      <c r="I87" s="46">
        <f t="shared" si="19"/>
        <v>49300</v>
      </c>
      <c r="J87" s="74">
        <v>3.2</v>
      </c>
      <c r="K87" s="75">
        <f t="shared" si="16"/>
        <v>544</v>
      </c>
      <c r="L87" s="65">
        <v>40</v>
      </c>
      <c r="M87" s="76">
        <f t="shared" si="17"/>
        <v>21760</v>
      </c>
      <c r="N87" s="61">
        <f t="shared" si="18"/>
        <v>71060</v>
      </c>
      <c r="O87" s="17"/>
      <c r="P87" s="18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</row>
    <row r="88" spans="1:77" s="41" customFormat="1" ht="15.75">
      <c r="A88" s="64">
        <f>IF(F88&lt;&gt;"",1+MAX($A$2:A87),"")</f>
        <v>71</v>
      </c>
      <c r="B88" s="72"/>
      <c r="C88" s="63" t="s">
        <v>85</v>
      </c>
      <c r="D88" s="57">
        <v>67</v>
      </c>
      <c r="E88" s="45">
        <v>0</v>
      </c>
      <c r="F88" s="57">
        <f t="shared" si="14"/>
        <v>67</v>
      </c>
      <c r="G88" s="58" t="s">
        <v>15</v>
      </c>
      <c r="H88" s="44">
        <v>195</v>
      </c>
      <c r="I88" s="46">
        <f t="shared" si="19"/>
        <v>13065</v>
      </c>
      <c r="J88" s="74">
        <v>1.85</v>
      </c>
      <c r="K88" s="75">
        <f t="shared" si="16"/>
        <v>123.95</v>
      </c>
      <c r="L88" s="65">
        <v>40</v>
      </c>
      <c r="M88" s="76">
        <f t="shared" si="17"/>
        <v>4958</v>
      </c>
      <c r="N88" s="61">
        <f t="shared" si="18"/>
        <v>18023</v>
      </c>
      <c r="O88" s="17"/>
      <c r="P88" s="18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</row>
    <row r="89" spans="1:77" s="41" customFormat="1" ht="15.75">
      <c r="A89" s="64">
        <f>IF(F89&lt;&gt;"",1+MAX($A$2:A88),"")</f>
        <v>72</v>
      </c>
      <c r="B89" s="72"/>
      <c r="C89" s="63" t="s">
        <v>86</v>
      </c>
      <c r="D89" s="57">
        <v>14</v>
      </c>
      <c r="E89" s="45">
        <v>0</v>
      </c>
      <c r="F89" s="57">
        <f t="shared" si="14"/>
        <v>14</v>
      </c>
      <c r="G89" s="58" t="s">
        <v>15</v>
      </c>
      <c r="H89" s="44">
        <v>216</v>
      </c>
      <c r="I89" s="46">
        <f t="shared" si="19"/>
        <v>3024</v>
      </c>
      <c r="J89" s="74">
        <v>2</v>
      </c>
      <c r="K89" s="75">
        <f t="shared" si="16"/>
        <v>28</v>
      </c>
      <c r="L89" s="65">
        <v>40</v>
      </c>
      <c r="M89" s="76">
        <f t="shared" si="17"/>
        <v>1120</v>
      </c>
      <c r="N89" s="61">
        <f t="shared" si="18"/>
        <v>4144</v>
      </c>
      <c r="O89" s="17"/>
      <c r="P89" s="18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</row>
    <row r="90" spans="1:77" s="41" customFormat="1" ht="15.75">
      <c r="A90" s="64">
        <f>IF(F90&lt;&gt;"",1+MAX($A$2:A89),"")</f>
        <v>73</v>
      </c>
      <c r="B90" s="72"/>
      <c r="C90" s="63" t="s">
        <v>159</v>
      </c>
      <c r="D90" s="57">
        <v>16</v>
      </c>
      <c r="E90" s="45">
        <v>0</v>
      </c>
      <c r="F90" s="57">
        <f t="shared" si="14"/>
        <v>16</v>
      </c>
      <c r="G90" s="58" t="s">
        <v>15</v>
      </c>
      <c r="H90" s="44">
        <v>228</v>
      </c>
      <c r="I90" s="46">
        <f t="shared" ref="I90:I127" si="20">H90*F90</f>
        <v>3648</v>
      </c>
      <c r="J90" s="74">
        <v>2.8</v>
      </c>
      <c r="K90" s="75">
        <f t="shared" si="16"/>
        <v>44.8</v>
      </c>
      <c r="L90" s="65">
        <v>40</v>
      </c>
      <c r="M90" s="76">
        <f t="shared" si="17"/>
        <v>1792</v>
      </c>
      <c r="N90" s="61">
        <f t="shared" si="18"/>
        <v>5440</v>
      </c>
      <c r="O90" s="17"/>
      <c r="P90" s="18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</row>
    <row r="91" spans="1:77" s="41" customFormat="1" ht="15.75">
      <c r="A91" s="64">
        <f>IF(F91&lt;&gt;"",1+MAX($A$2:A90),"")</f>
        <v>74</v>
      </c>
      <c r="B91" s="72"/>
      <c r="C91" s="63" t="s">
        <v>160</v>
      </c>
      <c r="D91" s="57">
        <v>83</v>
      </c>
      <c r="E91" s="45">
        <v>0</v>
      </c>
      <c r="F91" s="57">
        <f t="shared" si="14"/>
        <v>83</v>
      </c>
      <c r="G91" s="58" t="s">
        <v>15</v>
      </c>
      <c r="H91" s="44">
        <v>254</v>
      </c>
      <c r="I91" s="46">
        <f t="shared" si="20"/>
        <v>21082</v>
      </c>
      <c r="J91" s="74">
        <v>3</v>
      </c>
      <c r="K91" s="75">
        <f t="shared" si="16"/>
        <v>249</v>
      </c>
      <c r="L91" s="65">
        <v>40</v>
      </c>
      <c r="M91" s="76">
        <f t="shared" si="17"/>
        <v>9960</v>
      </c>
      <c r="N91" s="61">
        <f t="shared" si="18"/>
        <v>31042</v>
      </c>
      <c r="O91" s="17"/>
      <c r="P91" s="18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</row>
    <row r="92" spans="1:77" s="41" customFormat="1" ht="15.75">
      <c r="A92" s="64">
        <f>IF(F92&lt;&gt;"",1+MAX($A$2:A91),"")</f>
        <v>75</v>
      </c>
      <c r="B92" s="72"/>
      <c r="C92" s="63" t="s">
        <v>161</v>
      </c>
      <c r="D92" s="57">
        <v>167</v>
      </c>
      <c r="E92" s="45">
        <v>0</v>
      </c>
      <c r="F92" s="57">
        <f t="shared" si="14"/>
        <v>167</v>
      </c>
      <c r="G92" s="58" t="s">
        <v>15</v>
      </c>
      <c r="H92" s="44">
        <v>290</v>
      </c>
      <c r="I92" s="46">
        <f t="shared" si="20"/>
        <v>48430</v>
      </c>
      <c r="J92" s="74">
        <v>3.2</v>
      </c>
      <c r="K92" s="75">
        <f t="shared" si="16"/>
        <v>534.4</v>
      </c>
      <c r="L92" s="65">
        <v>40</v>
      </c>
      <c r="M92" s="76">
        <f t="shared" si="17"/>
        <v>21376</v>
      </c>
      <c r="N92" s="61">
        <f t="shared" si="18"/>
        <v>69806</v>
      </c>
      <c r="O92" s="17"/>
      <c r="P92" s="18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</row>
    <row r="93" spans="1:77" s="41" customFormat="1" ht="15.75">
      <c r="A93" s="64">
        <f>IF(F93&lt;&gt;"",1+MAX($A$2:A92),"")</f>
        <v>76</v>
      </c>
      <c r="B93" s="72"/>
      <c r="C93" s="63" t="s">
        <v>162</v>
      </c>
      <c r="D93" s="57">
        <v>32</v>
      </c>
      <c r="E93" s="45">
        <v>0</v>
      </c>
      <c r="F93" s="57">
        <f t="shared" si="14"/>
        <v>32</v>
      </c>
      <c r="G93" s="58" t="s">
        <v>15</v>
      </c>
      <c r="H93" s="44">
        <v>195</v>
      </c>
      <c r="I93" s="46">
        <f t="shared" si="20"/>
        <v>6240</v>
      </c>
      <c r="J93" s="74">
        <v>1.85</v>
      </c>
      <c r="K93" s="75">
        <f t="shared" si="16"/>
        <v>59.2</v>
      </c>
      <c r="L93" s="65">
        <v>40</v>
      </c>
      <c r="M93" s="76">
        <f t="shared" si="17"/>
        <v>2368</v>
      </c>
      <c r="N93" s="61">
        <f t="shared" si="18"/>
        <v>8608</v>
      </c>
      <c r="O93" s="17"/>
      <c r="P93" s="18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</row>
    <row r="94" spans="1:77" s="41" customFormat="1" ht="15.75">
      <c r="A94" s="64">
        <f>IF(F94&lt;&gt;"",1+MAX($A$2:A93),"")</f>
        <v>77</v>
      </c>
      <c r="B94" s="72"/>
      <c r="C94" s="63" t="s">
        <v>163</v>
      </c>
      <c r="D94" s="57">
        <v>52</v>
      </c>
      <c r="E94" s="45">
        <v>0</v>
      </c>
      <c r="F94" s="57">
        <f t="shared" si="14"/>
        <v>52</v>
      </c>
      <c r="G94" s="58" t="s">
        <v>15</v>
      </c>
      <c r="H94" s="44">
        <v>216</v>
      </c>
      <c r="I94" s="46">
        <f t="shared" si="20"/>
        <v>11232</v>
      </c>
      <c r="J94" s="74">
        <v>2</v>
      </c>
      <c r="K94" s="75">
        <f t="shared" si="16"/>
        <v>104</v>
      </c>
      <c r="L94" s="65">
        <v>40</v>
      </c>
      <c r="M94" s="76">
        <f t="shared" si="17"/>
        <v>4160</v>
      </c>
      <c r="N94" s="61">
        <f t="shared" si="18"/>
        <v>15392</v>
      </c>
      <c r="O94" s="17"/>
      <c r="P94" s="18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</row>
    <row r="95" spans="1:77" s="41" customFormat="1" ht="15.75">
      <c r="A95" s="64">
        <f>IF(F95&lt;&gt;"",1+MAX($A$2:A94),"")</f>
        <v>78</v>
      </c>
      <c r="B95" s="72"/>
      <c r="C95" s="63" t="s">
        <v>87</v>
      </c>
      <c r="D95" s="57">
        <v>15</v>
      </c>
      <c r="E95" s="45">
        <v>0</v>
      </c>
      <c r="F95" s="57">
        <f t="shared" si="14"/>
        <v>15</v>
      </c>
      <c r="G95" s="58" t="s">
        <v>15</v>
      </c>
      <c r="H95" s="44">
        <v>95</v>
      </c>
      <c r="I95" s="46">
        <f t="shared" si="20"/>
        <v>1425</v>
      </c>
      <c r="J95" s="74">
        <v>1</v>
      </c>
      <c r="K95" s="75">
        <f t="shared" si="16"/>
        <v>15</v>
      </c>
      <c r="L95" s="65">
        <v>40</v>
      </c>
      <c r="M95" s="76">
        <f t="shared" si="17"/>
        <v>600</v>
      </c>
      <c r="N95" s="61">
        <f t="shared" si="18"/>
        <v>2025</v>
      </c>
      <c r="O95" s="17"/>
      <c r="P95" s="18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</row>
    <row r="96" spans="1:77" s="41" customFormat="1" ht="15.75">
      <c r="A96" s="64">
        <f>IF(F96&lt;&gt;"",1+MAX($A$2:A95),"")</f>
        <v>79</v>
      </c>
      <c r="B96" s="72"/>
      <c r="C96" s="63" t="s">
        <v>88</v>
      </c>
      <c r="D96" s="57">
        <v>4</v>
      </c>
      <c r="E96" s="45">
        <v>0</v>
      </c>
      <c r="F96" s="57">
        <f t="shared" si="14"/>
        <v>4</v>
      </c>
      <c r="G96" s="58" t="s">
        <v>15</v>
      </c>
      <c r="H96" s="44">
        <v>124</v>
      </c>
      <c r="I96" s="46">
        <f t="shared" si="20"/>
        <v>496</v>
      </c>
      <c r="J96" s="74">
        <v>1.2</v>
      </c>
      <c r="K96" s="75">
        <f t="shared" si="16"/>
        <v>4.8</v>
      </c>
      <c r="L96" s="65">
        <v>40</v>
      </c>
      <c r="M96" s="76">
        <f t="shared" si="17"/>
        <v>192</v>
      </c>
      <c r="N96" s="61">
        <f t="shared" si="18"/>
        <v>688</v>
      </c>
      <c r="O96" s="17"/>
      <c r="P96" s="18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</row>
    <row r="97" spans="1:77" s="41" customFormat="1" ht="15.75">
      <c r="A97" s="64">
        <f>IF(F97&lt;&gt;"",1+MAX($A$2:A96),"")</f>
        <v>80</v>
      </c>
      <c r="B97" s="72"/>
      <c r="C97" s="63" t="s">
        <v>89</v>
      </c>
      <c r="D97" s="57">
        <v>77</v>
      </c>
      <c r="E97" s="45">
        <v>0</v>
      </c>
      <c r="F97" s="57">
        <f t="shared" si="14"/>
        <v>77</v>
      </c>
      <c r="G97" s="58" t="s">
        <v>15</v>
      </c>
      <c r="H97" s="44">
        <v>152</v>
      </c>
      <c r="I97" s="46">
        <f t="shared" si="20"/>
        <v>11704</v>
      </c>
      <c r="J97" s="74">
        <v>1.4</v>
      </c>
      <c r="K97" s="75">
        <f t="shared" si="16"/>
        <v>107.8</v>
      </c>
      <c r="L97" s="65">
        <v>40</v>
      </c>
      <c r="M97" s="76">
        <f t="shared" si="17"/>
        <v>4312</v>
      </c>
      <c r="N97" s="61">
        <f t="shared" si="18"/>
        <v>16016</v>
      </c>
      <c r="O97" s="17"/>
      <c r="P97" s="18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</row>
    <row r="98" spans="1:77" s="41" customFormat="1" ht="15.75">
      <c r="A98" s="64">
        <f>IF(F98&lt;&gt;"",1+MAX($A$2:A97),"")</f>
        <v>81</v>
      </c>
      <c r="B98" s="72"/>
      <c r="C98" s="63" t="s">
        <v>90</v>
      </c>
      <c r="D98" s="57">
        <v>230</v>
      </c>
      <c r="E98" s="45">
        <v>0</v>
      </c>
      <c r="F98" s="57">
        <f t="shared" si="14"/>
        <v>230</v>
      </c>
      <c r="G98" s="58" t="s">
        <v>15</v>
      </c>
      <c r="H98" s="44">
        <v>178</v>
      </c>
      <c r="I98" s="46">
        <f t="shared" si="20"/>
        <v>40940</v>
      </c>
      <c r="J98" s="74">
        <v>1.6</v>
      </c>
      <c r="K98" s="75">
        <f t="shared" si="16"/>
        <v>368</v>
      </c>
      <c r="L98" s="65">
        <v>40</v>
      </c>
      <c r="M98" s="76">
        <f t="shared" si="17"/>
        <v>14720</v>
      </c>
      <c r="N98" s="61">
        <f t="shared" si="18"/>
        <v>55660</v>
      </c>
      <c r="O98" s="17"/>
      <c r="P98" s="18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</row>
    <row r="99" spans="1:77" s="41" customFormat="1" ht="15.75">
      <c r="A99" s="64">
        <f>IF(F99&lt;&gt;"",1+MAX($A$2:A98),"")</f>
        <v>82</v>
      </c>
      <c r="B99" s="72"/>
      <c r="C99" s="63" t="s">
        <v>91</v>
      </c>
      <c r="D99" s="57">
        <v>65</v>
      </c>
      <c r="E99" s="45">
        <v>0</v>
      </c>
      <c r="F99" s="57">
        <f t="shared" si="14"/>
        <v>65</v>
      </c>
      <c r="G99" s="58" t="s">
        <v>15</v>
      </c>
      <c r="H99" s="44">
        <v>200</v>
      </c>
      <c r="I99" s="46">
        <f t="shared" si="20"/>
        <v>13000</v>
      </c>
      <c r="J99" s="74">
        <v>1.8</v>
      </c>
      <c r="K99" s="75">
        <f t="shared" si="16"/>
        <v>117</v>
      </c>
      <c r="L99" s="65">
        <v>40</v>
      </c>
      <c r="M99" s="76">
        <f t="shared" si="17"/>
        <v>4680</v>
      </c>
      <c r="N99" s="61">
        <f t="shared" si="18"/>
        <v>17680</v>
      </c>
      <c r="O99" s="17"/>
      <c r="P99" s="18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</row>
    <row r="100" spans="1:77" s="41" customFormat="1" ht="15.75">
      <c r="A100" s="64">
        <f>IF(F100&lt;&gt;"",1+MAX($A$2:A99),"")</f>
        <v>83</v>
      </c>
      <c r="B100" s="72"/>
      <c r="C100" s="63" t="s">
        <v>92</v>
      </c>
      <c r="D100" s="57">
        <v>23</v>
      </c>
      <c r="E100" s="45">
        <v>0</v>
      </c>
      <c r="F100" s="57">
        <f t="shared" si="14"/>
        <v>23</v>
      </c>
      <c r="G100" s="58" t="s">
        <v>15</v>
      </c>
      <c r="H100" s="44">
        <v>124</v>
      </c>
      <c r="I100" s="46">
        <f t="shared" si="20"/>
        <v>2852</v>
      </c>
      <c r="J100" s="74">
        <v>1.2</v>
      </c>
      <c r="K100" s="75">
        <f t="shared" si="16"/>
        <v>27.599999999999998</v>
      </c>
      <c r="L100" s="65">
        <v>40</v>
      </c>
      <c r="M100" s="76">
        <f t="shared" si="17"/>
        <v>1104</v>
      </c>
      <c r="N100" s="61">
        <f t="shared" si="18"/>
        <v>3956</v>
      </c>
      <c r="O100" s="17"/>
      <c r="P100" s="18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</row>
    <row r="101" spans="1:77" s="41" customFormat="1" ht="15.75">
      <c r="A101" s="64">
        <f>IF(F101&lt;&gt;"",1+MAX($A$2:A100),"")</f>
        <v>84</v>
      </c>
      <c r="B101" s="72"/>
      <c r="C101" s="63" t="s">
        <v>93</v>
      </c>
      <c r="D101" s="57">
        <v>388</v>
      </c>
      <c r="E101" s="45">
        <v>0</v>
      </c>
      <c r="F101" s="57">
        <f t="shared" si="14"/>
        <v>388</v>
      </c>
      <c r="G101" s="58" t="s">
        <v>15</v>
      </c>
      <c r="H101" s="44">
        <v>152</v>
      </c>
      <c r="I101" s="46">
        <f t="shared" si="20"/>
        <v>58976</v>
      </c>
      <c r="J101" s="74">
        <v>1.4</v>
      </c>
      <c r="K101" s="75">
        <f t="shared" si="16"/>
        <v>543.19999999999993</v>
      </c>
      <c r="L101" s="65">
        <v>40</v>
      </c>
      <c r="M101" s="76">
        <f t="shared" si="17"/>
        <v>21727.999999999996</v>
      </c>
      <c r="N101" s="61">
        <f t="shared" si="18"/>
        <v>80704</v>
      </c>
      <c r="O101" s="17"/>
      <c r="P101" s="18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</row>
    <row r="102" spans="1:77" s="41" customFormat="1" ht="15.75">
      <c r="A102" s="64">
        <f>IF(F102&lt;&gt;"",1+MAX($A$2:A101),"")</f>
        <v>85</v>
      </c>
      <c r="B102" s="72"/>
      <c r="C102" s="63" t="s">
        <v>94</v>
      </c>
      <c r="D102" s="57">
        <v>25</v>
      </c>
      <c r="E102" s="45">
        <v>0</v>
      </c>
      <c r="F102" s="57">
        <f t="shared" si="14"/>
        <v>25</v>
      </c>
      <c r="G102" s="58" t="s">
        <v>15</v>
      </c>
      <c r="H102" s="44">
        <v>78</v>
      </c>
      <c r="I102" s="46">
        <f t="shared" si="20"/>
        <v>1950</v>
      </c>
      <c r="J102" s="74">
        <v>0.8</v>
      </c>
      <c r="K102" s="75">
        <f t="shared" si="16"/>
        <v>20</v>
      </c>
      <c r="L102" s="65">
        <v>40</v>
      </c>
      <c r="M102" s="76">
        <f t="shared" si="17"/>
        <v>800</v>
      </c>
      <c r="N102" s="61">
        <f t="shared" si="18"/>
        <v>2750</v>
      </c>
      <c r="O102" s="17"/>
      <c r="P102" s="18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</row>
    <row r="103" spans="1:77" s="41" customFormat="1" ht="15.75">
      <c r="A103" s="64">
        <f>IF(F103&lt;&gt;"",1+MAX($A$2:A102),"")</f>
        <v>86</v>
      </c>
      <c r="B103" s="72"/>
      <c r="C103" s="63" t="s">
        <v>95</v>
      </c>
      <c r="D103" s="57">
        <v>12</v>
      </c>
      <c r="E103" s="45">
        <v>0</v>
      </c>
      <c r="F103" s="57">
        <f t="shared" si="14"/>
        <v>12</v>
      </c>
      <c r="G103" s="58" t="s">
        <v>15</v>
      </c>
      <c r="H103" s="44">
        <v>35</v>
      </c>
      <c r="I103" s="46">
        <f t="shared" si="20"/>
        <v>420</v>
      </c>
      <c r="J103" s="74">
        <v>0.35</v>
      </c>
      <c r="K103" s="75">
        <f t="shared" si="16"/>
        <v>4.1999999999999993</v>
      </c>
      <c r="L103" s="65">
        <v>40</v>
      </c>
      <c r="M103" s="76">
        <f t="shared" si="17"/>
        <v>167.99999999999997</v>
      </c>
      <c r="N103" s="61">
        <f t="shared" si="18"/>
        <v>588</v>
      </c>
      <c r="O103" s="17"/>
      <c r="P103" s="18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</row>
    <row r="104" spans="1:77" s="41" customFormat="1" ht="15.75">
      <c r="A104" s="64">
        <f>IF(F104&lt;&gt;"",1+MAX($A$2:A103),"")</f>
        <v>87</v>
      </c>
      <c r="B104" s="72"/>
      <c r="C104" s="63" t="s">
        <v>96</v>
      </c>
      <c r="D104" s="57">
        <v>39</v>
      </c>
      <c r="E104" s="45">
        <v>0</v>
      </c>
      <c r="F104" s="57">
        <f t="shared" si="14"/>
        <v>39</v>
      </c>
      <c r="G104" s="58" t="s">
        <v>15</v>
      </c>
      <c r="H104" s="44">
        <v>112</v>
      </c>
      <c r="I104" s="46">
        <f t="shared" si="20"/>
        <v>4368</v>
      </c>
      <c r="J104" s="74">
        <v>1</v>
      </c>
      <c r="K104" s="75">
        <f t="shared" si="16"/>
        <v>39</v>
      </c>
      <c r="L104" s="65">
        <v>40</v>
      </c>
      <c r="M104" s="76">
        <f t="shared" si="17"/>
        <v>1560</v>
      </c>
      <c r="N104" s="61">
        <f t="shared" si="18"/>
        <v>5928</v>
      </c>
      <c r="O104" s="17"/>
      <c r="P104" s="18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</row>
    <row r="105" spans="1:77" s="41" customFormat="1" ht="15.75">
      <c r="A105" s="64">
        <f>IF(F105&lt;&gt;"",1+MAX($A$2:A104),"")</f>
        <v>88</v>
      </c>
      <c r="B105" s="72"/>
      <c r="C105" s="63" t="s">
        <v>97</v>
      </c>
      <c r="D105" s="57">
        <v>33</v>
      </c>
      <c r="E105" s="45">
        <v>0</v>
      </c>
      <c r="F105" s="57">
        <f t="shared" si="14"/>
        <v>33</v>
      </c>
      <c r="G105" s="58" t="s">
        <v>15</v>
      </c>
      <c r="H105" s="44">
        <v>124</v>
      </c>
      <c r="I105" s="46">
        <f t="shared" si="20"/>
        <v>4092</v>
      </c>
      <c r="J105" s="74">
        <v>1.2</v>
      </c>
      <c r="K105" s="75">
        <f t="shared" si="16"/>
        <v>39.6</v>
      </c>
      <c r="L105" s="65">
        <v>40</v>
      </c>
      <c r="M105" s="76">
        <f t="shared" si="17"/>
        <v>1584</v>
      </c>
      <c r="N105" s="61">
        <f t="shared" si="18"/>
        <v>5676</v>
      </c>
      <c r="O105" s="17"/>
      <c r="P105" s="18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</row>
    <row r="106" spans="1:77" s="41" customFormat="1" ht="15.75">
      <c r="A106" s="64">
        <f>IF(F106&lt;&gt;"",1+MAX($A$2:A105),"")</f>
        <v>89</v>
      </c>
      <c r="B106" s="72"/>
      <c r="C106" s="63" t="s">
        <v>98</v>
      </c>
      <c r="D106" s="57">
        <v>6</v>
      </c>
      <c r="E106" s="45">
        <v>0</v>
      </c>
      <c r="F106" s="57">
        <f t="shared" si="14"/>
        <v>6</v>
      </c>
      <c r="G106" s="58" t="s">
        <v>15</v>
      </c>
      <c r="H106" s="44">
        <v>134</v>
      </c>
      <c r="I106" s="46">
        <f t="shared" si="20"/>
        <v>804</v>
      </c>
      <c r="J106" s="74">
        <v>1.25</v>
      </c>
      <c r="K106" s="75">
        <f t="shared" si="16"/>
        <v>7.5</v>
      </c>
      <c r="L106" s="65">
        <v>40</v>
      </c>
      <c r="M106" s="76">
        <f t="shared" si="17"/>
        <v>300</v>
      </c>
      <c r="N106" s="61">
        <f t="shared" si="18"/>
        <v>1104</v>
      </c>
      <c r="O106" s="17"/>
      <c r="P106" s="18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</row>
    <row r="107" spans="1:77" s="41" customFormat="1" ht="15.75">
      <c r="A107" s="64">
        <f>IF(F107&lt;&gt;"",1+MAX($A$2:A106),"")</f>
        <v>90</v>
      </c>
      <c r="B107" s="72"/>
      <c r="C107" s="63" t="s">
        <v>99</v>
      </c>
      <c r="D107" s="57">
        <v>22</v>
      </c>
      <c r="E107" s="45">
        <v>0</v>
      </c>
      <c r="F107" s="57">
        <f t="shared" si="14"/>
        <v>22</v>
      </c>
      <c r="G107" s="58" t="s">
        <v>15</v>
      </c>
      <c r="H107" s="44">
        <v>159</v>
      </c>
      <c r="I107" s="46">
        <f t="shared" si="20"/>
        <v>3498</v>
      </c>
      <c r="J107" s="74">
        <v>1.5</v>
      </c>
      <c r="K107" s="75">
        <f t="shared" si="16"/>
        <v>33</v>
      </c>
      <c r="L107" s="65">
        <v>40</v>
      </c>
      <c r="M107" s="76">
        <f t="shared" si="17"/>
        <v>1320</v>
      </c>
      <c r="N107" s="61">
        <f t="shared" si="18"/>
        <v>4818</v>
      </c>
      <c r="O107" s="17"/>
      <c r="P107" s="18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</row>
    <row r="108" spans="1:77" s="41" customFormat="1" ht="15.75">
      <c r="A108" s="64">
        <f>IF(F108&lt;&gt;"",1+MAX($A$2:A107),"")</f>
        <v>91</v>
      </c>
      <c r="B108" s="72"/>
      <c r="C108" s="63" t="s">
        <v>100</v>
      </c>
      <c r="D108" s="57">
        <v>12</v>
      </c>
      <c r="E108" s="45">
        <v>0</v>
      </c>
      <c r="F108" s="57">
        <f t="shared" si="14"/>
        <v>12</v>
      </c>
      <c r="G108" s="58" t="s">
        <v>15</v>
      </c>
      <c r="H108" s="44">
        <v>62</v>
      </c>
      <c r="I108" s="46">
        <f t="shared" si="20"/>
        <v>744</v>
      </c>
      <c r="J108" s="74">
        <v>0.55000000000000004</v>
      </c>
      <c r="K108" s="75">
        <f t="shared" si="16"/>
        <v>6.6000000000000005</v>
      </c>
      <c r="L108" s="65">
        <v>40</v>
      </c>
      <c r="M108" s="76">
        <f t="shared" si="17"/>
        <v>264</v>
      </c>
      <c r="N108" s="61">
        <f t="shared" si="18"/>
        <v>1008</v>
      </c>
      <c r="O108" s="17"/>
      <c r="P108" s="18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</row>
    <row r="109" spans="1:77" s="41" customFormat="1" ht="15.75">
      <c r="A109" s="64">
        <f>IF(F109&lt;&gt;"",1+MAX($A$2:A108),"")</f>
        <v>92</v>
      </c>
      <c r="B109" s="72"/>
      <c r="C109" s="63" t="s">
        <v>101</v>
      </c>
      <c r="D109" s="57">
        <v>32</v>
      </c>
      <c r="E109" s="45">
        <v>0</v>
      </c>
      <c r="F109" s="57">
        <f t="shared" si="14"/>
        <v>32</v>
      </c>
      <c r="G109" s="58" t="s">
        <v>15</v>
      </c>
      <c r="H109" s="44">
        <v>194</v>
      </c>
      <c r="I109" s="46">
        <f t="shared" si="20"/>
        <v>6208</v>
      </c>
      <c r="J109" s="74">
        <v>1.8</v>
      </c>
      <c r="K109" s="75">
        <f t="shared" si="16"/>
        <v>57.6</v>
      </c>
      <c r="L109" s="65">
        <v>40</v>
      </c>
      <c r="M109" s="76">
        <f t="shared" si="17"/>
        <v>2304</v>
      </c>
      <c r="N109" s="61">
        <f t="shared" si="18"/>
        <v>8512</v>
      </c>
      <c r="O109" s="17"/>
      <c r="P109" s="18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</row>
    <row r="110" spans="1:77" s="41" customFormat="1" ht="15.75">
      <c r="A110" s="64">
        <f>IF(F110&lt;&gt;"",1+MAX($A$2:A109),"")</f>
        <v>93</v>
      </c>
      <c r="B110" s="72"/>
      <c r="C110" s="63" t="s">
        <v>102</v>
      </c>
      <c r="D110" s="57">
        <v>16</v>
      </c>
      <c r="E110" s="45">
        <v>0</v>
      </c>
      <c r="F110" s="57">
        <f t="shared" si="14"/>
        <v>16</v>
      </c>
      <c r="G110" s="58" t="s">
        <v>15</v>
      </c>
      <c r="H110" s="44">
        <v>220</v>
      </c>
      <c r="I110" s="46">
        <f t="shared" si="20"/>
        <v>3520</v>
      </c>
      <c r="J110" s="74">
        <v>2</v>
      </c>
      <c r="K110" s="75">
        <f t="shared" si="16"/>
        <v>32</v>
      </c>
      <c r="L110" s="65">
        <v>40</v>
      </c>
      <c r="M110" s="76">
        <f t="shared" si="17"/>
        <v>1280</v>
      </c>
      <c r="N110" s="61">
        <f t="shared" si="18"/>
        <v>4800</v>
      </c>
      <c r="O110" s="17"/>
      <c r="P110" s="18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</row>
    <row r="111" spans="1:77" s="41" customFormat="1" ht="15.75">
      <c r="A111" s="64">
        <f>IF(F111&lt;&gt;"",1+MAX($A$2:A110),"")</f>
        <v>94</v>
      </c>
      <c r="B111" s="72"/>
      <c r="C111" s="63" t="s">
        <v>103</v>
      </c>
      <c r="D111" s="57">
        <v>4</v>
      </c>
      <c r="E111" s="45">
        <v>0</v>
      </c>
      <c r="F111" s="57">
        <f t="shared" si="14"/>
        <v>4</v>
      </c>
      <c r="G111" s="58" t="s">
        <v>15</v>
      </c>
      <c r="H111" s="44">
        <v>85</v>
      </c>
      <c r="I111" s="46">
        <f t="shared" si="20"/>
        <v>340</v>
      </c>
      <c r="J111" s="74">
        <v>0.9</v>
      </c>
      <c r="K111" s="75">
        <f t="shared" si="16"/>
        <v>3.6</v>
      </c>
      <c r="L111" s="65">
        <v>40</v>
      </c>
      <c r="M111" s="76">
        <f t="shared" si="17"/>
        <v>144</v>
      </c>
      <c r="N111" s="61">
        <f t="shared" si="18"/>
        <v>484</v>
      </c>
      <c r="O111" s="17"/>
      <c r="P111" s="18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</row>
    <row r="112" spans="1:77" s="41" customFormat="1" ht="15.75">
      <c r="A112" s="64">
        <f>IF(F112&lt;&gt;"",1+MAX($A$2:A111),"")</f>
        <v>95</v>
      </c>
      <c r="B112" s="72"/>
      <c r="C112" s="63" t="s">
        <v>104</v>
      </c>
      <c r="D112" s="57">
        <v>12</v>
      </c>
      <c r="E112" s="45">
        <v>0</v>
      </c>
      <c r="F112" s="57">
        <f t="shared" si="14"/>
        <v>12</v>
      </c>
      <c r="G112" s="58" t="s">
        <v>15</v>
      </c>
      <c r="H112" s="44">
        <v>304</v>
      </c>
      <c r="I112" s="46">
        <f t="shared" si="20"/>
        <v>3648</v>
      </c>
      <c r="J112" s="74">
        <v>3.2</v>
      </c>
      <c r="K112" s="75">
        <f t="shared" si="16"/>
        <v>38.400000000000006</v>
      </c>
      <c r="L112" s="65">
        <v>40</v>
      </c>
      <c r="M112" s="76">
        <f t="shared" si="17"/>
        <v>1536.0000000000002</v>
      </c>
      <c r="N112" s="61">
        <f t="shared" si="18"/>
        <v>5184</v>
      </c>
      <c r="O112" s="17"/>
      <c r="P112" s="18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</row>
    <row r="113" spans="1:77" s="41" customFormat="1" ht="15.75">
      <c r="A113" s="64">
        <f>IF(F113&lt;&gt;"",1+MAX($A$2:A112),"")</f>
        <v>96</v>
      </c>
      <c r="B113" s="72"/>
      <c r="C113" s="63" t="s">
        <v>105</v>
      </c>
      <c r="D113" s="57">
        <v>48</v>
      </c>
      <c r="E113" s="45">
        <v>0</v>
      </c>
      <c r="F113" s="57">
        <f t="shared" si="14"/>
        <v>48</v>
      </c>
      <c r="G113" s="58" t="s">
        <v>15</v>
      </c>
      <c r="H113" s="44">
        <v>98</v>
      </c>
      <c r="I113" s="46">
        <f t="shared" si="20"/>
        <v>4704</v>
      </c>
      <c r="J113" s="74">
        <v>1</v>
      </c>
      <c r="K113" s="75">
        <f t="shared" si="16"/>
        <v>48</v>
      </c>
      <c r="L113" s="65">
        <v>40</v>
      </c>
      <c r="M113" s="76">
        <f t="shared" si="17"/>
        <v>1920</v>
      </c>
      <c r="N113" s="61">
        <f t="shared" si="18"/>
        <v>6624</v>
      </c>
      <c r="O113" s="17"/>
      <c r="P113" s="18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</row>
    <row r="114" spans="1:77" s="41" customFormat="1" ht="15.75">
      <c r="A114" s="64">
        <f>IF(F114&lt;&gt;"",1+MAX($A$2:A113),"")</f>
        <v>97</v>
      </c>
      <c r="B114" s="72"/>
      <c r="C114" s="63" t="s">
        <v>106</v>
      </c>
      <c r="D114" s="57">
        <v>49</v>
      </c>
      <c r="E114" s="45">
        <v>0</v>
      </c>
      <c r="F114" s="57">
        <f t="shared" si="14"/>
        <v>49</v>
      </c>
      <c r="G114" s="58" t="s">
        <v>15</v>
      </c>
      <c r="H114" s="44">
        <v>125</v>
      </c>
      <c r="I114" s="46">
        <f t="shared" si="20"/>
        <v>6125</v>
      </c>
      <c r="J114" s="74">
        <v>1.25</v>
      </c>
      <c r="K114" s="75">
        <f t="shared" si="16"/>
        <v>61.25</v>
      </c>
      <c r="L114" s="65">
        <v>40</v>
      </c>
      <c r="M114" s="76">
        <f t="shared" si="17"/>
        <v>2450</v>
      </c>
      <c r="N114" s="61">
        <f t="shared" si="18"/>
        <v>8575</v>
      </c>
      <c r="O114" s="17"/>
      <c r="P114" s="18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</row>
    <row r="115" spans="1:77" s="41" customFormat="1" ht="15.75">
      <c r="A115" s="64">
        <f>IF(F115&lt;&gt;"",1+MAX($A$2:A114),"")</f>
        <v>98</v>
      </c>
      <c r="B115" s="72"/>
      <c r="C115" s="63" t="s">
        <v>107</v>
      </c>
      <c r="D115" s="57">
        <v>5</v>
      </c>
      <c r="E115" s="45">
        <v>0</v>
      </c>
      <c r="F115" s="57">
        <f t="shared" si="14"/>
        <v>5</v>
      </c>
      <c r="G115" s="58" t="s">
        <v>15</v>
      </c>
      <c r="H115" s="44">
        <v>157</v>
      </c>
      <c r="I115" s="46">
        <f t="shared" si="20"/>
        <v>785</v>
      </c>
      <c r="J115" s="74">
        <v>1.5</v>
      </c>
      <c r="K115" s="75">
        <f t="shared" si="16"/>
        <v>7.5</v>
      </c>
      <c r="L115" s="65">
        <v>40</v>
      </c>
      <c r="M115" s="76">
        <f t="shared" si="17"/>
        <v>300</v>
      </c>
      <c r="N115" s="61">
        <f t="shared" si="18"/>
        <v>1085</v>
      </c>
      <c r="O115" s="17"/>
      <c r="P115" s="18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</row>
    <row r="116" spans="1:77" s="41" customFormat="1" ht="15.75">
      <c r="A116" s="64">
        <f>IF(F116&lt;&gt;"",1+MAX($A$2:A115),"")</f>
        <v>99</v>
      </c>
      <c r="B116" s="72"/>
      <c r="C116" s="63" t="s">
        <v>108</v>
      </c>
      <c r="D116" s="57">
        <v>8</v>
      </c>
      <c r="E116" s="45">
        <v>0</v>
      </c>
      <c r="F116" s="57">
        <f t="shared" si="14"/>
        <v>8</v>
      </c>
      <c r="G116" s="58" t="s">
        <v>15</v>
      </c>
      <c r="H116" s="44">
        <v>184</v>
      </c>
      <c r="I116" s="46">
        <f t="shared" si="20"/>
        <v>1472</v>
      </c>
      <c r="J116" s="74">
        <v>1.8</v>
      </c>
      <c r="K116" s="75">
        <f t="shared" si="16"/>
        <v>14.4</v>
      </c>
      <c r="L116" s="65">
        <v>40</v>
      </c>
      <c r="M116" s="76">
        <f t="shared" si="17"/>
        <v>576</v>
      </c>
      <c r="N116" s="61">
        <f t="shared" si="18"/>
        <v>2048</v>
      </c>
      <c r="O116" s="17"/>
      <c r="P116" s="18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</row>
    <row r="117" spans="1:77" s="41" customFormat="1" ht="15.75">
      <c r="A117" s="64">
        <f>IF(F117&lt;&gt;"",1+MAX($A$2:A116),"")</f>
        <v>100</v>
      </c>
      <c r="B117" s="72"/>
      <c r="C117" s="63" t="s">
        <v>109</v>
      </c>
      <c r="D117" s="57">
        <v>22</v>
      </c>
      <c r="E117" s="45">
        <v>0</v>
      </c>
      <c r="F117" s="57">
        <f t="shared" si="14"/>
        <v>22</v>
      </c>
      <c r="G117" s="58" t="s">
        <v>15</v>
      </c>
      <c r="H117" s="44">
        <v>206</v>
      </c>
      <c r="I117" s="46">
        <f t="shared" si="20"/>
        <v>4532</v>
      </c>
      <c r="J117" s="74">
        <v>2</v>
      </c>
      <c r="K117" s="75">
        <f t="shared" si="16"/>
        <v>44</v>
      </c>
      <c r="L117" s="65">
        <v>40</v>
      </c>
      <c r="M117" s="76">
        <f t="shared" si="17"/>
        <v>1760</v>
      </c>
      <c r="N117" s="61">
        <f t="shared" si="18"/>
        <v>6292</v>
      </c>
      <c r="O117" s="17"/>
      <c r="P117" s="18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</row>
    <row r="118" spans="1:77" s="41" customFormat="1" ht="15.75">
      <c r="A118" s="64">
        <f>IF(F118&lt;&gt;"",1+MAX($A$2:A117),"")</f>
        <v>101</v>
      </c>
      <c r="B118" s="72"/>
      <c r="C118" s="63" t="s">
        <v>110</v>
      </c>
      <c r="D118" s="57">
        <v>3</v>
      </c>
      <c r="E118" s="45">
        <v>0</v>
      </c>
      <c r="F118" s="57">
        <f t="shared" si="14"/>
        <v>3</v>
      </c>
      <c r="G118" s="58" t="s">
        <v>15</v>
      </c>
      <c r="H118" s="44">
        <v>235</v>
      </c>
      <c r="I118" s="46">
        <f t="shared" si="20"/>
        <v>705</v>
      </c>
      <c r="J118" s="74">
        <v>2.2000000000000002</v>
      </c>
      <c r="K118" s="75">
        <f t="shared" si="16"/>
        <v>6.6000000000000005</v>
      </c>
      <c r="L118" s="65">
        <v>40</v>
      </c>
      <c r="M118" s="76">
        <f t="shared" si="17"/>
        <v>264</v>
      </c>
      <c r="N118" s="61">
        <f t="shared" si="18"/>
        <v>969</v>
      </c>
      <c r="O118" s="17"/>
      <c r="P118" s="18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</row>
    <row r="119" spans="1:77" s="41" customFormat="1" ht="15.75">
      <c r="A119" s="64">
        <f>IF(F119&lt;&gt;"",1+MAX($A$2:A118),"")</f>
        <v>102</v>
      </c>
      <c r="B119" s="72"/>
      <c r="C119" s="63" t="s">
        <v>111</v>
      </c>
      <c r="D119" s="57">
        <v>4</v>
      </c>
      <c r="E119" s="45">
        <v>0</v>
      </c>
      <c r="F119" s="57">
        <f t="shared" ref="F119:F139" si="21">(1+E119)*D119</f>
        <v>4</v>
      </c>
      <c r="G119" s="58" t="s">
        <v>15</v>
      </c>
      <c r="H119" s="44">
        <v>78</v>
      </c>
      <c r="I119" s="46">
        <f t="shared" si="20"/>
        <v>312</v>
      </c>
      <c r="J119" s="74">
        <v>0.8</v>
      </c>
      <c r="K119" s="75">
        <f t="shared" ref="K119:K139" si="22">J119*F119</f>
        <v>3.2</v>
      </c>
      <c r="L119" s="65">
        <v>40</v>
      </c>
      <c r="M119" s="76">
        <f t="shared" ref="M119:M139" si="23">L119*K119</f>
        <v>128</v>
      </c>
      <c r="N119" s="61">
        <f t="shared" ref="N119:N139" si="24">M119+I119</f>
        <v>440</v>
      </c>
      <c r="O119" s="17"/>
      <c r="P119" s="18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</row>
    <row r="120" spans="1:77" s="41" customFormat="1" ht="15.75">
      <c r="A120" s="64">
        <f>IF(F120&lt;&gt;"",1+MAX($A$2:A119),"")</f>
        <v>103</v>
      </c>
      <c r="B120" s="72"/>
      <c r="C120" s="63" t="s">
        <v>112</v>
      </c>
      <c r="D120" s="57">
        <v>12</v>
      </c>
      <c r="E120" s="45">
        <v>0</v>
      </c>
      <c r="F120" s="57">
        <f t="shared" si="21"/>
        <v>12</v>
      </c>
      <c r="G120" s="58" t="s">
        <v>15</v>
      </c>
      <c r="H120" s="44">
        <v>35</v>
      </c>
      <c r="I120" s="46">
        <f t="shared" si="20"/>
        <v>420</v>
      </c>
      <c r="J120" s="74">
        <v>0.35</v>
      </c>
      <c r="K120" s="75">
        <f t="shared" si="22"/>
        <v>4.1999999999999993</v>
      </c>
      <c r="L120" s="65">
        <v>40</v>
      </c>
      <c r="M120" s="76">
        <f t="shared" si="23"/>
        <v>167.99999999999997</v>
      </c>
      <c r="N120" s="61">
        <f t="shared" si="24"/>
        <v>588</v>
      </c>
      <c r="O120" s="17"/>
      <c r="P120" s="18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</row>
    <row r="121" spans="1:77" s="41" customFormat="1" ht="15.75">
      <c r="A121" s="64">
        <f>IF(F121&lt;&gt;"",1+MAX($A$2:A120),"")</f>
        <v>104</v>
      </c>
      <c r="B121" s="72"/>
      <c r="C121" s="63" t="s">
        <v>113</v>
      </c>
      <c r="D121" s="57">
        <v>14</v>
      </c>
      <c r="E121" s="45">
        <v>0</v>
      </c>
      <c r="F121" s="57">
        <f t="shared" si="21"/>
        <v>14</v>
      </c>
      <c r="G121" s="58" t="s">
        <v>15</v>
      </c>
      <c r="H121" s="44">
        <v>112</v>
      </c>
      <c r="I121" s="46">
        <f t="shared" si="20"/>
        <v>1568</v>
      </c>
      <c r="J121" s="74">
        <v>1</v>
      </c>
      <c r="K121" s="75">
        <f t="shared" si="22"/>
        <v>14</v>
      </c>
      <c r="L121" s="65">
        <v>40</v>
      </c>
      <c r="M121" s="76">
        <f t="shared" si="23"/>
        <v>560</v>
      </c>
      <c r="N121" s="61">
        <f t="shared" si="24"/>
        <v>2128</v>
      </c>
      <c r="O121" s="17"/>
      <c r="P121" s="18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</row>
    <row r="122" spans="1:77" s="41" customFormat="1" ht="15.75">
      <c r="A122" s="64">
        <f>IF(F122&lt;&gt;"",1+MAX($A$2:A121),"")</f>
        <v>105</v>
      </c>
      <c r="B122" s="72"/>
      <c r="C122" s="63" t="s">
        <v>114</v>
      </c>
      <c r="D122" s="57">
        <v>80</v>
      </c>
      <c r="E122" s="45">
        <v>0</v>
      </c>
      <c r="F122" s="57">
        <f t="shared" si="21"/>
        <v>80</v>
      </c>
      <c r="G122" s="58" t="s">
        <v>15</v>
      </c>
      <c r="H122" s="44">
        <v>62</v>
      </c>
      <c r="I122" s="46">
        <f t="shared" si="20"/>
        <v>4960</v>
      </c>
      <c r="J122" s="74">
        <v>0.55000000000000004</v>
      </c>
      <c r="K122" s="75">
        <f t="shared" si="22"/>
        <v>44</v>
      </c>
      <c r="L122" s="65">
        <v>40</v>
      </c>
      <c r="M122" s="76">
        <f t="shared" si="23"/>
        <v>1760</v>
      </c>
      <c r="N122" s="61">
        <f t="shared" si="24"/>
        <v>6720</v>
      </c>
      <c r="O122" s="17"/>
      <c r="P122" s="18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</row>
    <row r="123" spans="1:77" s="41" customFormat="1" ht="15.75">
      <c r="A123" s="64">
        <f>IF(F123&lt;&gt;"",1+MAX($A$2:A122),"")</f>
        <v>106</v>
      </c>
      <c r="B123" s="72"/>
      <c r="C123" s="63" t="s">
        <v>115</v>
      </c>
      <c r="D123" s="57">
        <v>12</v>
      </c>
      <c r="E123" s="45">
        <v>0</v>
      </c>
      <c r="F123" s="57">
        <f t="shared" si="21"/>
        <v>12</v>
      </c>
      <c r="G123" s="58" t="s">
        <v>15</v>
      </c>
      <c r="H123" s="44">
        <v>268</v>
      </c>
      <c r="I123" s="46">
        <f t="shared" si="20"/>
        <v>3216</v>
      </c>
      <c r="J123" s="74">
        <v>2.5</v>
      </c>
      <c r="K123" s="75">
        <f t="shared" si="22"/>
        <v>30</v>
      </c>
      <c r="L123" s="65">
        <v>40</v>
      </c>
      <c r="M123" s="76">
        <f t="shared" si="23"/>
        <v>1200</v>
      </c>
      <c r="N123" s="61">
        <f t="shared" si="24"/>
        <v>4416</v>
      </c>
      <c r="O123" s="17"/>
      <c r="P123" s="18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</row>
    <row r="124" spans="1:77" s="41" customFormat="1" ht="15.75">
      <c r="A124" s="64">
        <f>IF(F124&lt;&gt;"",1+MAX($A$2:A123),"")</f>
        <v>107</v>
      </c>
      <c r="B124" s="72"/>
      <c r="C124" s="63" t="s">
        <v>116</v>
      </c>
      <c r="D124" s="57">
        <v>3</v>
      </c>
      <c r="E124" s="45">
        <v>0</v>
      </c>
      <c r="F124" s="57">
        <f t="shared" si="21"/>
        <v>3</v>
      </c>
      <c r="G124" s="58" t="s">
        <v>15</v>
      </c>
      <c r="H124" s="44">
        <v>290</v>
      </c>
      <c r="I124" s="46">
        <f t="shared" si="20"/>
        <v>870</v>
      </c>
      <c r="J124" s="74">
        <v>2.8</v>
      </c>
      <c r="K124" s="75">
        <f t="shared" si="22"/>
        <v>8.3999999999999986</v>
      </c>
      <c r="L124" s="65">
        <v>40</v>
      </c>
      <c r="M124" s="76">
        <f t="shared" si="23"/>
        <v>335.99999999999994</v>
      </c>
      <c r="N124" s="61">
        <f t="shared" si="24"/>
        <v>1206</v>
      </c>
      <c r="O124" s="17"/>
      <c r="P124" s="18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</row>
    <row r="125" spans="1:77" s="41" customFormat="1" ht="15.75">
      <c r="A125" s="64">
        <f>IF(F125&lt;&gt;"",1+MAX($A$2:A124),"")</f>
        <v>108</v>
      </c>
      <c r="B125" s="72"/>
      <c r="C125" s="63" t="s">
        <v>117</v>
      </c>
      <c r="D125" s="57">
        <v>17</v>
      </c>
      <c r="E125" s="45">
        <v>0</v>
      </c>
      <c r="F125" s="57">
        <f t="shared" si="21"/>
        <v>17</v>
      </c>
      <c r="G125" s="58" t="s">
        <v>15</v>
      </c>
      <c r="H125" s="44">
        <v>324</v>
      </c>
      <c r="I125" s="46">
        <f t="shared" si="20"/>
        <v>5508</v>
      </c>
      <c r="J125" s="74">
        <v>3</v>
      </c>
      <c r="K125" s="75">
        <f t="shared" si="22"/>
        <v>51</v>
      </c>
      <c r="L125" s="65">
        <v>40</v>
      </c>
      <c r="M125" s="76">
        <f t="shared" si="23"/>
        <v>2040</v>
      </c>
      <c r="N125" s="61">
        <f t="shared" si="24"/>
        <v>7548</v>
      </c>
      <c r="O125" s="17"/>
      <c r="P125" s="18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</row>
    <row r="126" spans="1:77" s="41" customFormat="1" ht="15.75">
      <c r="A126" s="64">
        <f>IF(F126&lt;&gt;"",1+MAX($A$2:A125),"")</f>
        <v>109</v>
      </c>
      <c r="B126" s="72"/>
      <c r="C126" s="63" t="s">
        <v>118</v>
      </c>
      <c r="D126" s="57">
        <v>6</v>
      </c>
      <c r="E126" s="45">
        <v>0</v>
      </c>
      <c r="F126" s="57">
        <f t="shared" si="21"/>
        <v>6</v>
      </c>
      <c r="G126" s="58" t="s">
        <v>15</v>
      </c>
      <c r="H126" s="44">
        <v>215</v>
      </c>
      <c r="I126" s="46">
        <f t="shared" si="20"/>
        <v>1290</v>
      </c>
      <c r="J126" s="74">
        <v>1.85</v>
      </c>
      <c r="K126" s="75">
        <f t="shared" si="22"/>
        <v>11.100000000000001</v>
      </c>
      <c r="L126" s="65">
        <v>40</v>
      </c>
      <c r="M126" s="76">
        <f t="shared" si="23"/>
        <v>444.00000000000006</v>
      </c>
      <c r="N126" s="61">
        <f t="shared" si="24"/>
        <v>1734</v>
      </c>
      <c r="O126" s="17"/>
      <c r="P126" s="18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</row>
    <row r="127" spans="1:77" s="41" customFormat="1" ht="15.75">
      <c r="A127" s="64">
        <f>IF(F127&lt;&gt;"",1+MAX($A$2:A126),"")</f>
        <v>110</v>
      </c>
      <c r="B127" s="72"/>
      <c r="C127" s="63" t="s">
        <v>119</v>
      </c>
      <c r="D127" s="57">
        <v>12</v>
      </c>
      <c r="E127" s="45">
        <v>0</v>
      </c>
      <c r="F127" s="57">
        <f t="shared" si="21"/>
        <v>12</v>
      </c>
      <c r="G127" s="58" t="s">
        <v>15</v>
      </c>
      <c r="H127" s="44">
        <v>242</v>
      </c>
      <c r="I127" s="46">
        <f t="shared" si="20"/>
        <v>2904</v>
      </c>
      <c r="J127" s="74">
        <v>2</v>
      </c>
      <c r="K127" s="75">
        <f t="shared" si="22"/>
        <v>24</v>
      </c>
      <c r="L127" s="65">
        <v>40</v>
      </c>
      <c r="M127" s="76">
        <f t="shared" si="23"/>
        <v>960</v>
      </c>
      <c r="N127" s="61">
        <f t="shared" si="24"/>
        <v>3864</v>
      </c>
      <c r="O127" s="17"/>
      <c r="P127" s="18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</row>
    <row r="128" spans="1:77" s="41" customFormat="1" ht="15.75">
      <c r="A128" s="64">
        <f>IF(F128&lt;&gt;"",1+MAX($A$2:A127),"")</f>
        <v>111</v>
      </c>
      <c r="B128" s="72"/>
      <c r="C128" s="63" t="s">
        <v>164</v>
      </c>
      <c r="D128" s="57">
        <v>6</v>
      </c>
      <c r="E128" s="45">
        <v>0</v>
      </c>
      <c r="F128" s="57">
        <f t="shared" si="21"/>
        <v>6</v>
      </c>
      <c r="G128" s="58" t="s">
        <v>15</v>
      </c>
      <c r="H128" s="44">
        <v>268</v>
      </c>
      <c r="I128" s="46">
        <f t="shared" ref="I128:I153" si="25">H128*F128</f>
        <v>1608</v>
      </c>
      <c r="J128" s="74">
        <v>2.5</v>
      </c>
      <c r="K128" s="75">
        <f t="shared" si="22"/>
        <v>15</v>
      </c>
      <c r="L128" s="65">
        <v>40</v>
      </c>
      <c r="M128" s="76">
        <f t="shared" si="23"/>
        <v>600</v>
      </c>
      <c r="N128" s="61">
        <f t="shared" si="24"/>
        <v>2208</v>
      </c>
      <c r="O128" s="17"/>
      <c r="P128" s="18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</row>
    <row r="129" spans="1:77" s="41" customFormat="1" ht="15.75">
      <c r="A129" s="64">
        <f>IF(F129&lt;&gt;"",1+MAX($A$2:A128),"")</f>
        <v>112</v>
      </c>
      <c r="B129" s="72"/>
      <c r="C129" s="63" t="s">
        <v>165</v>
      </c>
      <c r="D129" s="57">
        <v>8</v>
      </c>
      <c r="E129" s="45">
        <v>0</v>
      </c>
      <c r="F129" s="57">
        <f t="shared" si="21"/>
        <v>8</v>
      </c>
      <c r="G129" s="58" t="s">
        <v>15</v>
      </c>
      <c r="H129" s="44">
        <v>290</v>
      </c>
      <c r="I129" s="46">
        <f t="shared" si="25"/>
        <v>2320</v>
      </c>
      <c r="J129" s="74">
        <v>2.8</v>
      </c>
      <c r="K129" s="75">
        <f t="shared" si="22"/>
        <v>22.4</v>
      </c>
      <c r="L129" s="65">
        <v>40</v>
      </c>
      <c r="M129" s="76">
        <f t="shared" si="23"/>
        <v>896</v>
      </c>
      <c r="N129" s="61">
        <f t="shared" si="24"/>
        <v>3216</v>
      </c>
      <c r="O129" s="17"/>
      <c r="P129" s="18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</row>
    <row r="130" spans="1:77" s="41" customFormat="1" ht="15.75">
      <c r="A130" s="64">
        <f>IF(F130&lt;&gt;"",1+MAX($A$2:A129),"")</f>
        <v>113</v>
      </c>
      <c r="B130" s="72"/>
      <c r="C130" s="63" t="s">
        <v>166</v>
      </c>
      <c r="D130" s="57">
        <v>16</v>
      </c>
      <c r="E130" s="45">
        <v>0</v>
      </c>
      <c r="F130" s="57">
        <f t="shared" si="21"/>
        <v>16</v>
      </c>
      <c r="G130" s="58" t="s">
        <v>15</v>
      </c>
      <c r="H130" s="44">
        <v>324</v>
      </c>
      <c r="I130" s="46">
        <f t="shared" si="25"/>
        <v>5184</v>
      </c>
      <c r="J130" s="74">
        <v>3</v>
      </c>
      <c r="K130" s="75">
        <f t="shared" si="22"/>
        <v>48</v>
      </c>
      <c r="L130" s="65">
        <v>40</v>
      </c>
      <c r="M130" s="76">
        <f t="shared" si="23"/>
        <v>1920</v>
      </c>
      <c r="N130" s="61">
        <f t="shared" si="24"/>
        <v>7104</v>
      </c>
      <c r="O130" s="17"/>
      <c r="P130" s="18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</row>
    <row r="131" spans="1:77" s="41" customFormat="1" ht="15.75">
      <c r="A131" s="64">
        <f>IF(F131&lt;&gt;"",1+MAX($A$2:A130),"")</f>
        <v>114</v>
      </c>
      <c r="B131" s="72"/>
      <c r="C131" s="63" t="s">
        <v>167</v>
      </c>
      <c r="D131" s="57">
        <v>3</v>
      </c>
      <c r="E131" s="45">
        <v>0</v>
      </c>
      <c r="F131" s="57">
        <f t="shared" si="21"/>
        <v>3</v>
      </c>
      <c r="G131" s="58" t="s">
        <v>15</v>
      </c>
      <c r="H131" s="44">
        <v>215</v>
      </c>
      <c r="I131" s="46">
        <f t="shared" si="25"/>
        <v>645</v>
      </c>
      <c r="J131" s="74">
        <v>1.85</v>
      </c>
      <c r="K131" s="75">
        <f t="shared" si="22"/>
        <v>5.5500000000000007</v>
      </c>
      <c r="L131" s="65">
        <v>40</v>
      </c>
      <c r="M131" s="76">
        <f t="shared" si="23"/>
        <v>222.00000000000003</v>
      </c>
      <c r="N131" s="61">
        <f t="shared" si="24"/>
        <v>867</v>
      </c>
      <c r="O131" s="17"/>
      <c r="P131" s="18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</row>
    <row r="132" spans="1:77" s="41" customFormat="1" ht="15.75">
      <c r="A132" s="64">
        <f>IF(F132&lt;&gt;"",1+MAX($A$2:A131),"")</f>
        <v>115</v>
      </c>
      <c r="B132" s="72"/>
      <c r="C132" s="63" t="s">
        <v>168</v>
      </c>
      <c r="D132" s="57">
        <v>5</v>
      </c>
      <c r="E132" s="45">
        <v>0</v>
      </c>
      <c r="F132" s="57">
        <f t="shared" si="21"/>
        <v>5</v>
      </c>
      <c r="G132" s="58" t="s">
        <v>15</v>
      </c>
      <c r="H132" s="44">
        <v>242</v>
      </c>
      <c r="I132" s="46">
        <f t="shared" si="25"/>
        <v>1210</v>
      </c>
      <c r="J132" s="74">
        <v>2</v>
      </c>
      <c r="K132" s="75">
        <f t="shared" si="22"/>
        <v>10</v>
      </c>
      <c r="L132" s="65">
        <v>40</v>
      </c>
      <c r="M132" s="76">
        <f t="shared" si="23"/>
        <v>400</v>
      </c>
      <c r="N132" s="61">
        <f t="shared" si="24"/>
        <v>1610</v>
      </c>
      <c r="O132" s="17"/>
      <c r="P132" s="18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</row>
    <row r="133" spans="1:77" s="41" customFormat="1" ht="15.75">
      <c r="A133" s="64">
        <f>IF(F133&lt;&gt;"",1+MAX($A$2:A132),"")</f>
        <v>116</v>
      </c>
      <c r="B133" s="72"/>
      <c r="C133" s="63" t="s">
        <v>120</v>
      </c>
      <c r="D133" s="57">
        <v>6</v>
      </c>
      <c r="E133" s="45">
        <v>0</v>
      </c>
      <c r="F133" s="57">
        <f t="shared" si="21"/>
        <v>6</v>
      </c>
      <c r="G133" s="58" t="s">
        <v>15</v>
      </c>
      <c r="H133" s="44">
        <v>106</v>
      </c>
      <c r="I133" s="46">
        <f t="shared" si="25"/>
        <v>636</v>
      </c>
      <c r="J133" s="74">
        <v>1</v>
      </c>
      <c r="K133" s="75">
        <f t="shared" si="22"/>
        <v>6</v>
      </c>
      <c r="L133" s="65">
        <v>40</v>
      </c>
      <c r="M133" s="76">
        <f t="shared" si="23"/>
        <v>240</v>
      </c>
      <c r="N133" s="61">
        <f t="shared" si="24"/>
        <v>876</v>
      </c>
      <c r="O133" s="17"/>
      <c r="P133" s="18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</row>
    <row r="134" spans="1:77" s="41" customFormat="1" ht="15.75">
      <c r="A134" s="64">
        <f>IF(F134&lt;&gt;"",1+MAX($A$2:A133),"")</f>
        <v>117</v>
      </c>
      <c r="B134" s="72"/>
      <c r="C134" s="63" t="s">
        <v>121</v>
      </c>
      <c r="D134" s="57">
        <v>6</v>
      </c>
      <c r="E134" s="45">
        <v>0</v>
      </c>
      <c r="F134" s="57">
        <f t="shared" si="21"/>
        <v>6</v>
      </c>
      <c r="G134" s="58" t="s">
        <v>15</v>
      </c>
      <c r="H134" s="44">
        <v>125</v>
      </c>
      <c r="I134" s="46">
        <f t="shared" si="25"/>
        <v>750</v>
      </c>
      <c r="J134" s="74">
        <v>1.25</v>
      </c>
      <c r="K134" s="75">
        <f t="shared" si="22"/>
        <v>7.5</v>
      </c>
      <c r="L134" s="65">
        <v>40</v>
      </c>
      <c r="M134" s="76">
        <f t="shared" si="23"/>
        <v>300</v>
      </c>
      <c r="N134" s="61">
        <f t="shared" si="24"/>
        <v>1050</v>
      </c>
      <c r="O134" s="17"/>
      <c r="P134" s="18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</row>
    <row r="135" spans="1:77" s="41" customFormat="1" ht="15.75">
      <c r="A135" s="64">
        <f>IF(F135&lt;&gt;"",1+MAX($A$2:A134),"")</f>
        <v>118</v>
      </c>
      <c r="B135" s="72"/>
      <c r="C135" s="63" t="s">
        <v>122</v>
      </c>
      <c r="D135" s="57">
        <v>7</v>
      </c>
      <c r="E135" s="45">
        <v>0</v>
      </c>
      <c r="F135" s="57">
        <f t="shared" si="21"/>
        <v>7</v>
      </c>
      <c r="G135" s="58" t="s">
        <v>15</v>
      </c>
      <c r="H135" s="44">
        <v>150</v>
      </c>
      <c r="I135" s="46">
        <f t="shared" si="25"/>
        <v>1050</v>
      </c>
      <c r="J135" s="74">
        <v>1.5</v>
      </c>
      <c r="K135" s="75">
        <f t="shared" si="22"/>
        <v>10.5</v>
      </c>
      <c r="L135" s="65">
        <v>40</v>
      </c>
      <c r="M135" s="76">
        <f t="shared" si="23"/>
        <v>420</v>
      </c>
      <c r="N135" s="61">
        <f t="shared" si="24"/>
        <v>1470</v>
      </c>
      <c r="O135" s="17"/>
      <c r="P135" s="18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1:77" s="41" customFormat="1" ht="15.75">
      <c r="A136" s="64">
        <f>IF(F136&lt;&gt;"",1+MAX($A$2:A135),"")</f>
        <v>119</v>
      </c>
      <c r="B136" s="72"/>
      <c r="C136" s="63" t="s">
        <v>123</v>
      </c>
      <c r="D136" s="57">
        <v>23</v>
      </c>
      <c r="E136" s="45">
        <v>0</v>
      </c>
      <c r="F136" s="57">
        <f t="shared" si="21"/>
        <v>23</v>
      </c>
      <c r="G136" s="58" t="s">
        <v>15</v>
      </c>
      <c r="H136" s="44">
        <v>194</v>
      </c>
      <c r="I136" s="46">
        <f t="shared" si="25"/>
        <v>4462</v>
      </c>
      <c r="J136" s="74">
        <v>1.8</v>
      </c>
      <c r="K136" s="75">
        <f t="shared" si="22"/>
        <v>41.4</v>
      </c>
      <c r="L136" s="65">
        <v>40</v>
      </c>
      <c r="M136" s="76">
        <f t="shared" si="23"/>
        <v>1656</v>
      </c>
      <c r="N136" s="61">
        <f t="shared" si="24"/>
        <v>6118</v>
      </c>
      <c r="O136" s="17"/>
      <c r="P136" s="18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</row>
    <row r="137" spans="1:77" s="41" customFormat="1" ht="15.75">
      <c r="A137" s="64">
        <f>IF(F137&lt;&gt;"",1+MAX($A$2:A136),"")</f>
        <v>120</v>
      </c>
      <c r="B137" s="72"/>
      <c r="C137" s="63" t="s">
        <v>124</v>
      </c>
      <c r="D137" s="57">
        <v>6</v>
      </c>
      <c r="E137" s="45">
        <v>0</v>
      </c>
      <c r="F137" s="57">
        <f t="shared" si="21"/>
        <v>6</v>
      </c>
      <c r="G137" s="58" t="s">
        <v>15</v>
      </c>
      <c r="H137" s="44">
        <v>230</v>
      </c>
      <c r="I137" s="46">
        <f t="shared" si="25"/>
        <v>1380</v>
      </c>
      <c r="J137" s="74">
        <v>2</v>
      </c>
      <c r="K137" s="75">
        <f t="shared" si="22"/>
        <v>12</v>
      </c>
      <c r="L137" s="65">
        <v>40</v>
      </c>
      <c r="M137" s="76">
        <f t="shared" si="23"/>
        <v>480</v>
      </c>
      <c r="N137" s="61">
        <f t="shared" si="24"/>
        <v>1860</v>
      </c>
      <c r="O137" s="17"/>
      <c r="P137" s="18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</row>
    <row r="138" spans="1:77" s="41" customFormat="1" ht="15.75">
      <c r="A138" s="64">
        <f>IF(F138&lt;&gt;"",1+MAX($A$2:A137),"")</f>
        <v>121</v>
      </c>
      <c r="B138" s="72"/>
      <c r="C138" s="63" t="s">
        <v>125</v>
      </c>
      <c r="D138" s="57">
        <v>2</v>
      </c>
      <c r="E138" s="45">
        <v>0</v>
      </c>
      <c r="F138" s="57">
        <f t="shared" si="21"/>
        <v>2</v>
      </c>
      <c r="G138" s="58" t="s">
        <v>15</v>
      </c>
      <c r="H138" s="44">
        <v>125</v>
      </c>
      <c r="I138" s="46">
        <f t="shared" si="25"/>
        <v>250</v>
      </c>
      <c r="J138" s="74">
        <v>1.25</v>
      </c>
      <c r="K138" s="75">
        <f t="shared" si="22"/>
        <v>2.5</v>
      </c>
      <c r="L138" s="65">
        <v>40</v>
      </c>
      <c r="M138" s="76">
        <f t="shared" si="23"/>
        <v>100</v>
      </c>
      <c r="N138" s="61">
        <f t="shared" si="24"/>
        <v>350</v>
      </c>
      <c r="O138" s="17"/>
      <c r="P138" s="18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</row>
    <row r="139" spans="1:77" s="41" customFormat="1" ht="15.75">
      <c r="A139" s="64">
        <f>IF(F139&lt;&gt;"",1+MAX($A$2:A138),"")</f>
        <v>122</v>
      </c>
      <c r="B139" s="72"/>
      <c r="C139" s="63" t="s">
        <v>126</v>
      </c>
      <c r="D139" s="57">
        <v>38</v>
      </c>
      <c r="E139" s="45">
        <v>0</v>
      </c>
      <c r="F139" s="57">
        <f t="shared" si="21"/>
        <v>38</v>
      </c>
      <c r="G139" s="58" t="s">
        <v>15</v>
      </c>
      <c r="H139" s="44">
        <v>150</v>
      </c>
      <c r="I139" s="46">
        <f t="shared" si="25"/>
        <v>5700</v>
      </c>
      <c r="J139" s="74">
        <v>1.5</v>
      </c>
      <c r="K139" s="75">
        <f t="shared" si="22"/>
        <v>57</v>
      </c>
      <c r="L139" s="65">
        <v>40</v>
      </c>
      <c r="M139" s="76">
        <f t="shared" si="23"/>
        <v>2280</v>
      </c>
      <c r="N139" s="61">
        <f t="shared" si="24"/>
        <v>7980</v>
      </c>
      <c r="O139" s="17"/>
      <c r="P139" s="18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</row>
    <row r="140" spans="1:77" s="41" customFormat="1" ht="15.75">
      <c r="A140" s="64">
        <f>IF(F140&lt;&gt;"",1+MAX($A$2:A139),"")</f>
        <v>123</v>
      </c>
      <c r="B140" s="72"/>
      <c r="C140" s="63" t="s">
        <v>143</v>
      </c>
      <c r="D140" s="57">
        <v>2</v>
      </c>
      <c r="E140" s="45">
        <v>0</v>
      </c>
      <c r="F140" s="57">
        <f t="shared" si="14"/>
        <v>2</v>
      </c>
      <c r="G140" s="58" t="s">
        <v>15</v>
      </c>
      <c r="H140" s="44">
        <v>114</v>
      </c>
      <c r="I140" s="46">
        <f t="shared" si="25"/>
        <v>228</v>
      </c>
      <c r="J140" s="74">
        <v>0.95</v>
      </c>
      <c r="K140" s="75">
        <f t="shared" si="16"/>
        <v>1.9</v>
      </c>
      <c r="L140" s="65">
        <v>40</v>
      </c>
      <c r="M140" s="76">
        <f t="shared" si="17"/>
        <v>76</v>
      </c>
      <c r="N140" s="61">
        <f t="shared" si="18"/>
        <v>304</v>
      </c>
      <c r="O140" s="17"/>
      <c r="P140" s="18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</row>
    <row r="141" spans="1:77" s="41" customFormat="1" ht="15.75">
      <c r="A141" s="64">
        <f>IF(F141&lt;&gt;"",1+MAX($A$2:A140),"")</f>
        <v>124</v>
      </c>
      <c r="B141" s="72"/>
      <c r="C141" s="63" t="s">
        <v>144</v>
      </c>
      <c r="D141" s="57">
        <v>2</v>
      </c>
      <c r="E141" s="45">
        <v>0</v>
      </c>
      <c r="F141" s="57">
        <f t="shared" si="14"/>
        <v>2</v>
      </c>
      <c r="G141" s="58" t="s">
        <v>15</v>
      </c>
      <c r="H141" s="44">
        <v>136</v>
      </c>
      <c r="I141" s="46">
        <f t="shared" si="25"/>
        <v>272</v>
      </c>
      <c r="J141" s="74">
        <v>0.95</v>
      </c>
      <c r="K141" s="75">
        <f t="shared" si="16"/>
        <v>1.9</v>
      </c>
      <c r="L141" s="65">
        <v>40</v>
      </c>
      <c r="M141" s="76">
        <f t="shared" si="17"/>
        <v>76</v>
      </c>
      <c r="N141" s="61">
        <f t="shared" si="18"/>
        <v>348</v>
      </c>
      <c r="O141" s="17"/>
      <c r="P141" s="18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1:77" s="41" customFormat="1" ht="15.75">
      <c r="A142" s="64">
        <f>IF(F142&lt;&gt;"",1+MAX($A$2:A141),"")</f>
        <v>125</v>
      </c>
      <c r="B142" s="72"/>
      <c r="C142" s="63" t="s">
        <v>145</v>
      </c>
      <c r="D142" s="57">
        <v>3</v>
      </c>
      <c r="E142" s="45">
        <v>0</v>
      </c>
      <c r="F142" s="57">
        <f t="shared" si="14"/>
        <v>3</v>
      </c>
      <c r="G142" s="58" t="s">
        <v>15</v>
      </c>
      <c r="H142" s="44">
        <v>78</v>
      </c>
      <c r="I142" s="46">
        <f t="shared" si="25"/>
        <v>234</v>
      </c>
      <c r="J142" s="74">
        <v>0.7</v>
      </c>
      <c r="K142" s="75">
        <f t="shared" si="16"/>
        <v>2.0999999999999996</v>
      </c>
      <c r="L142" s="65">
        <v>40</v>
      </c>
      <c r="M142" s="76">
        <f t="shared" si="17"/>
        <v>83.999999999999986</v>
      </c>
      <c r="N142" s="61">
        <f t="shared" si="18"/>
        <v>318</v>
      </c>
      <c r="O142" s="17"/>
      <c r="P142" s="18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</row>
    <row r="143" spans="1:77" s="41" customFormat="1" ht="15.75">
      <c r="A143" s="64">
        <f>IF(F143&lt;&gt;"",1+MAX($A$2:A142),"")</f>
        <v>126</v>
      </c>
      <c r="B143" s="72"/>
      <c r="C143" s="63" t="s">
        <v>146</v>
      </c>
      <c r="D143" s="57">
        <v>2</v>
      </c>
      <c r="E143" s="45">
        <v>0</v>
      </c>
      <c r="F143" s="57">
        <f t="shared" si="14"/>
        <v>2</v>
      </c>
      <c r="G143" s="58" t="s">
        <v>15</v>
      </c>
      <c r="H143" s="44">
        <v>325</v>
      </c>
      <c r="I143" s="46">
        <f t="shared" si="25"/>
        <v>650</v>
      </c>
      <c r="J143" s="74">
        <v>2.8</v>
      </c>
      <c r="K143" s="75">
        <f t="shared" si="16"/>
        <v>5.6</v>
      </c>
      <c r="L143" s="65">
        <v>40</v>
      </c>
      <c r="M143" s="76">
        <f t="shared" si="17"/>
        <v>224</v>
      </c>
      <c r="N143" s="61">
        <f t="shared" si="18"/>
        <v>874</v>
      </c>
      <c r="O143" s="17"/>
      <c r="P143" s="18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</row>
    <row r="144" spans="1:77" s="41" customFormat="1" ht="15.75">
      <c r="A144" s="64">
        <f>IF(F144&lt;&gt;"",1+MAX($A$2:A143),"")</f>
        <v>127</v>
      </c>
      <c r="B144" s="72"/>
      <c r="C144" s="63" t="s">
        <v>147</v>
      </c>
      <c r="D144" s="57">
        <v>4</v>
      </c>
      <c r="E144" s="45">
        <v>0</v>
      </c>
      <c r="F144" s="57">
        <f t="shared" si="14"/>
        <v>4</v>
      </c>
      <c r="G144" s="58" t="s">
        <v>15</v>
      </c>
      <c r="H144" s="44">
        <v>360</v>
      </c>
      <c r="I144" s="46">
        <f t="shared" si="25"/>
        <v>1440</v>
      </c>
      <c r="J144" s="74">
        <v>3</v>
      </c>
      <c r="K144" s="75">
        <f t="shared" si="16"/>
        <v>12</v>
      </c>
      <c r="L144" s="65">
        <v>40</v>
      </c>
      <c r="M144" s="76">
        <f t="shared" si="17"/>
        <v>480</v>
      </c>
      <c r="N144" s="61">
        <f t="shared" si="18"/>
        <v>1920</v>
      </c>
      <c r="O144" s="17"/>
      <c r="P144" s="18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</row>
    <row r="145" spans="1:77" s="41" customFormat="1" ht="15.75">
      <c r="A145" s="64">
        <f>IF(F145&lt;&gt;"",1+MAX($A$2:A144),"")</f>
        <v>128</v>
      </c>
      <c r="B145" s="72"/>
      <c r="C145" s="63" t="s">
        <v>148</v>
      </c>
      <c r="D145" s="57">
        <v>3</v>
      </c>
      <c r="E145" s="45">
        <v>0</v>
      </c>
      <c r="F145" s="57">
        <f t="shared" si="14"/>
        <v>3</v>
      </c>
      <c r="G145" s="58" t="s">
        <v>15</v>
      </c>
      <c r="H145" s="44">
        <v>224</v>
      </c>
      <c r="I145" s="46">
        <f t="shared" si="25"/>
        <v>672</v>
      </c>
      <c r="J145" s="74">
        <v>2.2000000000000002</v>
      </c>
      <c r="K145" s="75">
        <f t="shared" si="16"/>
        <v>6.6000000000000005</v>
      </c>
      <c r="L145" s="65">
        <v>40</v>
      </c>
      <c r="M145" s="76">
        <f t="shared" si="17"/>
        <v>264</v>
      </c>
      <c r="N145" s="61">
        <f t="shared" si="18"/>
        <v>936</v>
      </c>
      <c r="O145" s="17"/>
      <c r="P145" s="18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</row>
    <row r="146" spans="1:77" s="41" customFormat="1" ht="15.75">
      <c r="A146" s="64">
        <f>IF(F146&lt;&gt;"",1+MAX($A$2:A145),"")</f>
        <v>129</v>
      </c>
      <c r="B146" s="72"/>
      <c r="C146" s="63" t="s">
        <v>169</v>
      </c>
      <c r="D146" s="57">
        <v>2</v>
      </c>
      <c r="E146" s="45">
        <v>0</v>
      </c>
      <c r="F146" s="57">
        <f t="shared" ref="F146:F153" si="26">(1+E146)*D146</f>
        <v>2</v>
      </c>
      <c r="G146" s="58" t="s">
        <v>15</v>
      </c>
      <c r="H146" s="44">
        <v>325</v>
      </c>
      <c r="I146" s="46">
        <f t="shared" si="25"/>
        <v>650</v>
      </c>
      <c r="J146" s="74">
        <v>2.8</v>
      </c>
      <c r="K146" s="75">
        <f t="shared" ref="K146:K153" si="27">J146*F146</f>
        <v>5.6</v>
      </c>
      <c r="L146" s="65">
        <v>40</v>
      </c>
      <c r="M146" s="76">
        <f t="shared" ref="M146:M153" si="28">L146*K146</f>
        <v>224</v>
      </c>
      <c r="N146" s="61">
        <f t="shared" ref="N146:N153" si="29">M146+I146</f>
        <v>874</v>
      </c>
      <c r="O146" s="17"/>
      <c r="P146" s="18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</row>
    <row r="147" spans="1:77" s="41" customFormat="1" ht="15.75">
      <c r="A147" s="64">
        <f>IF(F147&lt;&gt;"",1+MAX($A$2:A146),"")</f>
        <v>130</v>
      </c>
      <c r="B147" s="72"/>
      <c r="C147" s="63" t="s">
        <v>170</v>
      </c>
      <c r="D147" s="57">
        <v>3</v>
      </c>
      <c r="E147" s="45">
        <v>0</v>
      </c>
      <c r="F147" s="57">
        <f t="shared" si="26"/>
        <v>3</v>
      </c>
      <c r="G147" s="58" t="s">
        <v>15</v>
      </c>
      <c r="H147" s="44">
        <v>360</v>
      </c>
      <c r="I147" s="46">
        <f t="shared" si="25"/>
        <v>1080</v>
      </c>
      <c r="J147" s="74">
        <v>3</v>
      </c>
      <c r="K147" s="75">
        <f t="shared" si="27"/>
        <v>9</v>
      </c>
      <c r="L147" s="65">
        <v>40</v>
      </c>
      <c r="M147" s="76">
        <f t="shared" si="28"/>
        <v>360</v>
      </c>
      <c r="N147" s="61">
        <f t="shared" si="29"/>
        <v>1440</v>
      </c>
      <c r="O147" s="17"/>
      <c r="P147" s="18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</row>
    <row r="148" spans="1:77" s="41" customFormat="1" ht="15.75">
      <c r="A148" s="64">
        <f>IF(F148&lt;&gt;"",1+MAX($A$2:A147),"")</f>
        <v>131</v>
      </c>
      <c r="B148" s="72"/>
      <c r="C148" s="63" t="s">
        <v>171</v>
      </c>
      <c r="D148" s="57">
        <v>3</v>
      </c>
      <c r="E148" s="45">
        <v>0</v>
      </c>
      <c r="F148" s="57">
        <f t="shared" si="26"/>
        <v>3</v>
      </c>
      <c r="G148" s="58" t="s">
        <v>15</v>
      </c>
      <c r="H148" s="44">
        <v>224</v>
      </c>
      <c r="I148" s="46">
        <f t="shared" si="25"/>
        <v>672</v>
      </c>
      <c r="J148" s="74">
        <v>2.2000000000000002</v>
      </c>
      <c r="K148" s="75">
        <f t="shared" si="27"/>
        <v>6.6000000000000005</v>
      </c>
      <c r="L148" s="65">
        <v>40</v>
      </c>
      <c r="M148" s="76">
        <f t="shared" si="28"/>
        <v>264</v>
      </c>
      <c r="N148" s="61">
        <f t="shared" si="29"/>
        <v>936</v>
      </c>
      <c r="O148" s="17"/>
      <c r="P148" s="18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</row>
    <row r="149" spans="1:77" s="41" customFormat="1" ht="15.75">
      <c r="A149" s="64">
        <f>IF(F149&lt;&gt;"",1+MAX($A$2:A148),"")</f>
        <v>132</v>
      </c>
      <c r="B149" s="72"/>
      <c r="C149" s="63" t="s">
        <v>149</v>
      </c>
      <c r="D149" s="57">
        <v>2</v>
      </c>
      <c r="E149" s="45">
        <v>0</v>
      </c>
      <c r="F149" s="57">
        <f t="shared" si="26"/>
        <v>2</v>
      </c>
      <c r="G149" s="58" t="s">
        <v>15</v>
      </c>
      <c r="H149" s="44">
        <v>146</v>
      </c>
      <c r="I149" s="46">
        <f t="shared" si="25"/>
        <v>292</v>
      </c>
      <c r="J149" s="74">
        <v>1.45</v>
      </c>
      <c r="K149" s="75">
        <f t="shared" si="27"/>
        <v>2.9</v>
      </c>
      <c r="L149" s="65">
        <v>40</v>
      </c>
      <c r="M149" s="76">
        <f t="shared" si="28"/>
        <v>116</v>
      </c>
      <c r="N149" s="61">
        <f t="shared" si="29"/>
        <v>408</v>
      </c>
      <c r="O149" s="17"/>
      <c r="P149" s="18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1:77" s="41" customFormat="1" ht="15.75">
      <c r="A150" s="64">
        <f>IF(F150&lt;&gt;"",1+MAX($A$2:A149),"")</f>
        <v>133</v>
      </c>
      <c r="B150" s="72"/>
      <c r="C150" s="63" t="s">
        <v>150</v>
      </c>
      <c r="D150" s="57">
        <v>3</v>
      </c>
      <c r="E150" s="45">
        <v>0</v>
      </c>
      <c r="F150" s="57">
        <f t="shared" si="26"/>
        <v>3</v>
      </c>
      <c r="G150" s="58" t="s">
        <v>15</v>
      </c>
      <c r="H150" s="44">
        <v>168</v>
      </c>
      <c r="I150" s="46">
        <f t="shared" si="25"/>
        <v>504</v>
      </c>
      <c r="J150" s="74">
        <v>1.75</v>
      </c>
      <c r="K150" s="75">
        <f t="shared" si="27"/>
        <v>5.25</v>
      </c>
      <c r="L150" s="65">
        <v>40</v>
      </c>
      <c r="M150" s="76">
        <f t="shared" si="28"/>
        <v>210</v>
      </c>
      <c r="N150" s="61">
        <f t="shared" si="29"/>
        <v>714</v>
      </c>
      <c r="O150" s="17"/>
      <c r="P150" s="18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1:77" s="41" customFormat="1" ht="15.75">
      <c r="A151" s="64">
        <f>IF(F151&lt;&gt;"",1+MAX($A$2:A150),"")</f>
        <v>134</v>
      </c>
      <c r="B151" s="72"/>
      <c r="C151" s="63" t="s">
        <v>151</v>
      </c>
      <c r="D151" s="57">
        <v>4</v>
      </c>
      <c r="E151" s="45">
        <v>0</v>
      </c>
      <c r="F151" s="57">
        <f t="shared" si="26"/>
        <v>4</v>
      </c>
      <c r="G151" s="58" t="s">
        <v>15</v>
      </c>
      <c r="H151" s="44">
        <v>195</v>
      </c>
      <c r="I151" s="46">
        <f t="shared" si="25"/>
        <v>780</v>
      </c>
      <c r="J151" s="74">
        <v>2</v>
      </c>
      <c r="K151" s="75">
        <f t="shared" si="27"/>
        <v>8</v>
      </c>
      <c r="L151" s="65">
        <v>40</v>
      </c>
      <c r="M151" s="76">
        <f t="shared" si="28"/>
        <v>320</v>
      </c>
      <c r="N151" s="61">
        <f t="shared" si="29"/>
        <v>1100</v>
      </c>
      <c r="O151" s="17"/>
      <c r="P151" s="18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1:77" s="41" customFormat="1" ht="15.75">
      <c r="A152" s="64">
        <f>IF(F152&lt;&gt;"",1+MAX($A$2:A151),"")</f>
        <v>135</v>
      </c>
      <c r="B152" s="72"/>
      <c r="C152" s="63" t="s">
        <v>152</v>
      </c>
      <c r="D152" s="57">
        <v>2</v>
      </c>
      <c r="E152" s="45">
        <v>0</v>
      </c>
      <c r="F152" s="57">
        <f t="shared" si="26"/>
        <v>2</v>
      </c>
      <c r="G152" s="58" t="s">
        <v>15</v>
      </c>
      <c r="H152" s="44">
        <v>210</v>
      </c>
      <c r="I152" s="46">
        <f t="shared" si="25"/>
        <v>420</v>
      </c>
      <c r="J152" s="74">
        <v>2.2000000000000002</v>
      </c>
      <c r="K152" s="75">
        <f t="shared" si="27"/>
        <v>4.4000000000000004</v>
      </c>
      <c r="L152" s="65">
        <v>40</v>
      </c>
      <c r="M152" s="76">
        <f t="shared" si="28"/>
        <v>176</v>
      </c>
      <c r="N152" s="61">
        <f t="shared" si="29"/>
        <v>596</v>
      </c>
      <c r="O152" s="17"/>
      <c r="P152" s="18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1:77" s="41" customFormat="1" ht="15.75">
      <c r="A153" s="64">
        <f>IF(F153&lt;&gt;"",1+MAX($A$2:A152),"")</f>
        <v>136</v>
      </c>
      <c r="B153" s="72"/>
      <c r="C153" s="63" t="s">
        <v>153</v>
      </c>
      <c r="D153" s="57">
        <v>4</v>
      </c>
      <c r="E153" s="45">
        <v>0</v>
      </c>
      <c r="F153" s="57">
        <f t="shared" si="26"/>
        <v>4</v>
      </c>
      <c r="G153" s="58" t="s">
        <v>15</v>
      </c>
      <c r="H153" s="44">
        <v>168</v>
      </c>
      <c r="I153" s="46">
        <f t="shared" si="25"/>
        <v>672</v>
      </c>
      <c r="J153" s="74">
        <v>1.75</v>
      </c>
      <c r="K153" s="75">
        <f t="shared" si="27"/>
        <v>7</v>
      </c>
      <c r="L153" s="65">
        <v>40</v>
      </c>
      <c r="M153" s="76">
        <f t="shared" si="28"/>
        <v>280</v>
      </c>
      <c r="N153" s="61">
        <f t="shared" si="29"/>
        <v>952</v>
      </c>
      <c r="O153" s="17"/>
      <c r="P153" s="18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1:77" s="41" customFormat="1" ht="15.75">
      <c r="A154" s="64" t="str">
        <f>IF(F154&lt;&gt;"",1+MAX($A$2:A153),"")</f>
        <v/>
      </c>
      <c r="B154" s="72"/>
      <c r="C154" s="62" t="s">
        <v>182</v>
      </c>
      <c r="D154" s="57"/>
      <c r="E154" s="45"/>
      <c r="F154" s="57"/>
      <c r="G154" s="58"/>
      <c r="H154" s="44"/>
      <c r="I154" s="46"/>
      <c r="J154" s="46"/>
      <c r="K154" s="46"/>
      <c r="L154" s="65"/>
      <c r="M154" s="60"/>
      <c r="N154" s="61"/>
      <c r="O154" s="17"/>
      <c r="P154" s="18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1:77" s="41" customFormat="1" ht="30">
      <c r="A155" s="64">
        <f>IF(F155&lt;&gt;"",1+MAX($A$2:A154),"")</f>
        <v>137</v>
      </c>
      <c r="B155" s="72"/>
      <c r="C155" s="63" t="s">
        <v>141</v>
      </c>
      <c r="D155" s="57">
        <v>1</v>
      </c>
      <c r="E155" s="45">
        <v>0</v>
      </c>
      <c r="F155" s="57">
        <f t="shared" ref="F155:F156" si="30">(1+E155)*D155</f>
        <v>1</v>
      </c>
      <c r="G155" s="58" t="s">
        <v>15</v>
      </c>
      <c r="H155" s="44">
        <v>6500</v>
      </c>
      <c r="I155" s="46">
        <f t="shared" ref="I155:I157" si="31">H155*F155</f>
        <v>6500</v>
      </c>
      <c r="J155" s="74">
        <v>18</v>
      </c>
      <c r="K155" s="75">
        <f t="shared" ref="K155:K156" si="32">J155*F155</f>
        <v>18</v>
      </c>
      <c r="L155" s="65">
        <v>40</v>
      </c>
      <c r="M155" s="76">
        <f t="shared" ref="M155:M156" si="33">L155*K155</f>
        <v>720</v>
      </c>
      <c r="N155" s="61">
        <f t="shared" ref="N155:N156" si="34">M155+I155</f>
        <v>7220</v>
      </c>
      <c r="O155" s="17"/>
      <c r="P155" s="18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1:77" s="41" customFormat="1" ht="15.75">
      <c r="A156" s="64">
        <f>IF(F156&lt;&gt;"",1+MAX($A$2:A155),"")</f>
        <v>138</v>
      </c>
      <c r="B156" s="72"/>
      <c r="C156" s="63" t="s">
        <v>142</v>
      </c>
      <c r="D156" s="57">
        <v>6</v>
      </c>
      <c r="E156" s="45">
        <v>0</v>
      </c>
      <c r="F156" s="57">
        <f t="shared" si="30"/>
        <v>6</v>
      </c>
      <c r="G156" s="58" t="s">
        <v>15</v>
      </c>
      <c r="H156" s="44">
        <v>1850</v>
      </c>
      <c r="I156" s="46">
        <f t="shared" si="31"/>
        <v>11100</v>
      </c>
      <c r="J156" s="74">
        <v>5</v>
      </c>
      <c r="K156" s="75">
        <f t="shared" si="32"/>
        <v>30</v>
      </c>
      <c r="L156" s="65">
        <v>40</v>
      </c>
      <c r="M156" s="76">
        <f t="shared" si="33"/>
        <v>1200</v>
      </c>
      <c r="N156" s="61">
        <f t="shared" si="34"/>
        <v>12300</v>
      </c>
      <c r="O156" s="17"/>
      <c r="P156" s="18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1:77" s="41" customFormat="1" ht="15.75">
      <c r="A157" s="64">
        <f>IF(F157&lt;&gt;"",1+MAX($A$2:A156),"")</f>
        <v>139</v>
      </c>
      <c r="B157" s="72"/>
      <c r="C157" s="63" t="s">
        <v>133</v>
      </c>
      <c r="D157" s="57">
        <v>16</v>
      </c>
      <c r="E157" s="45">
        <v>0</v>
      </c>
      <c r="F157" s="57">
        <f>(1+E157)*D157</f>
        <v>16</v>
      </c>
      <c r="G157" s="58" t="s">
        <v>15</v>
      </c>
      <c r="H157" s="44">
        <v>2680</v>
      </c>
      <c r="I157" s="46">
        <f t="shared" si="31"/>
        <v>42880</v>
      </c>
      <c r="J157" s="74">
        <v>8</v>
      </c>
      <c r="K157" s="75">
        <f>J157*F157</f>
        <v>128</v>
      </c>
      <c r="L157" s="65">
        <v>40</v>
      </c>
      <c r="M157" s="76">
        <f>L157*K157</f>
        <v>5120</v>
      </c>
      <c r="N157" s="61">
        <f>M157+I157</f>
        <v>48000</v>
      </c>
      <c r="O157" s="17"/>
      <c r="P157" s="18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1:77" s="41" customFormat="1" ht="15.75">
      <c r="A158" s="64" t="str">
        <f>IF(F158&lt;&gt;"",1+MAX($A$2:A157),"")</f>
        <v/>
      </c>
      <c r="B158" s="72"/>
      <c r="C158" s="62" t="s">
        <v>181</v>
      </c>
      <c r="D158" s="57"/>
      <c r="E158" s="45"/>
      <c r="F158" s="57"/>
      <c r="G158" s="58"/>
      <c r="H158" s="44"/>
      <c r="I158" s="46"/>
      <c r="J158" s="46"/>
      <c r="K158" s="46"/>
      <c r="L158" s="65"/>
      <c r="M158" s="60"/>
      <c r="N158" s="61"/>
      <c r="O158" s="17"/>
      <c r="P158" s="18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1:77" s="41" customFormat="1" ht="15.75">
      <c r="A159" s="64">
        <f>IF(F159&lt;&gt;"",1+MAX($A$2:A158),"")</f>
        <v>140</v>
      </c>
      <c r="B159" s="72"/>
      <c r="C159" s="63" t="s">
        <v>127</v>
      </c>
      <c r="D159" s="57">
        <v>40</v>
      </c>
      <c r="E159" s="45">
        <v>0</v>
      </c>
      <c r="F159" s="57">
        <f t="shared" ref="F159:F173" si="35">(1+E159)*D159</f>
        <v>40</v>
      </c>
      <c r="G159" s="58" t="s">
        <v>15</v>
      </c>
      <c r="H159" s="44">
        <v>790</v>
      </c>
      <c r="I159" s="46">
        <f t="shared" ref="I159:I160" si="36">H159*F159</f>
        <v>31600</v>
      </c>
      <c r="J159" s="74">
        <v>4</v>
      </c>
      <c r="K159" s="75">
        <f t="shared" ref="K159:K173" si="37">J159*F159</f>
        <v>160</v>
      </c>
      <c r="L159" s="65">
        <v>40</v>
      </c>
      <c r="M159" s="76">
        <f t="shared" ref="M159:M173" si="38">L159*K159</f>
        <v>6400</v>
      </c>
      <c r="N159" s="61">
        <f t="shared" ref="N159:N173" si="39">M159+I159</f>
        <v>38000</v>
      </c>
      <c r="O159" s="17"/>
      <c r="P159" s="18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1:77" s="41" customFormat="1" ht="15.75">
      <c r="A160" s="64">
        <f>IF(F160&lt;&gt;"",1+MAX($A$2:A159),"")</f>
        <v>141</v>
      </c>
      <c r="B160" s="72"/>
      <c r="C160" s="63" t="s">
        <v>128</v>
      </c>
      <c r="D160" s="57">
        <v>45</v>
      </c>
      <c r="E160" s="45">
        <v>0</v>
      </c>
      <c r="F160" s="57">
        <f t="shared" si="35"/>
        <v>45</v>
      </c>
      <c r="G160" s="58" t="s">
        <v>15</v>
      </c>
      <c r="H160" s="44">
        <v>790</v>
      </c>
      <c r="I160" s="46">
        <f t="shared" si="36"/>
        <v>35550</v>
      </c>
      <c r="J160" s="74">
        <v>4</v>
      </c>
      <c r="K160" s="75">
        <f t="shared" si="37"/>
        <v>180</v>
      </c>
      <c r="L160" s="65">
        <v>40</v>
      </c>
      <c r="M160" s="76">
        <f t="shared" si="38"/>
        <v>7200</v>
      </c>
      <c r="N160" s="61">
        <f t="shared" si="39"/>
        <v>42750</v>
      </c>
      <c r="O160" s="17"/>
      <c r="P160" s="18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  <row r="161" spans="1:77" s="41" customFormat="1" ht="15.75">
      <c r="A161" s="64">
        <f>IF(F161&lt;&gt;"",1+MAX($A$2:A160),"")</f>
        <v>142</v>
      </c>
      <c r="B161" s="72"/>
      <c r="C161" s="63" t="s">
        <v>129</v>
      </c>
      <c r="D161" s="57">
        <v>16</v>
      </c>
      <c r="E161" s="45">
        <v>0</v>
      </c>
      <c r="F161" s="57">
        <f t="shared" si="35"/>
        <v>16</v>
      </c>
      <c r="G161" s="58" t="s">
        <v>15</v>
      </c>
      <c r="H161" s="44">
        <v>790</v>
      </c>
      <c r="I161" s="46">
        <f t="shared" ref="I161:I163" si="40">H161*F161</f>
        <v>12640</v>
      </c>
      <c r="J161" s="74">
        <v>4</v>
      </c>
      <c r="K161" s="75">
        <f t="shared" si="37"/>
        <v>64</v>
      </c>
      <c r="L161" s="65">
        <v>40</v>
      </c>
      <c r="M161" s="76">
        <f t="shared" si="38"/>
        <v>2560</v>
      </c>
      <c r="N161" s="61">
        <f t="shared" si="39"/>
        <v>15200</v>
      </c>
      <c r="O161" s="17"/>
      <c r="P161" s="18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</row>
    <row r="162" spans="1:77" s="41" customFormat="1" ht="15.75">
      <c r="A162" s="64">
        <f>IF(F162&lt;&gt;"",1+MAX($A$2:A161),"")</f>
        <v>143</v>
      </c>
      <c r="B162" s="72"/>
      <c r="C162" s="63" t="s">
        <v>130</v>
      </c>
      <c r="D162" s="57">
        <v>2</v>
      </c>
      <c r="E162" s="45">
        <v>0</v>
      </c>
      <c r="F162" s="57">
        <f t="shared" si="35"/>
        <v>2</v>
      </c>
      <c r="G162" s="58" t="s">
        <v>15</v>
      </c>
      <c r="H162" s="44">
        <v>925</v>
      </c>
      <c r="I162" s="46">
        <f t="shared" si="40"/>
        <v>1850</v>
      </c>
      <c r="J162" s="74">
        <v>5</v>
      </c>
      <c r="K162" s="75">
        <f t="shared" si="37"/>
        <v>10</v>
      </c>
      <c r="L162" s="65">
        <v>40</v>
      </c>
      <c r="M162" s="76">
        <f t="shared" si="38"/>
        <v>400</v>
      </c>
      <c r="N162" s="61">
        <f t="shared" si="39"/>
        <v>2250</v>
      </c>
      <c r="O162" s="17"/>
      <c r="P162" s="18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</row>
    <row r="163" spans="1:77" s="41" customFormat="1" ht="15.75">
      <c r="A163" s="64">
        <f>IF(F163&lt;&gt;"",1+MAX($A$2:A162),"")</f>
        <v>144</v>
      </c>
      <c r="B163" s="72"/>
      <c r="C163" s="63" t="s">
        <v>131</v>
      </c>
      <c r="D163" s="57">
        <v>4</v>
      </c>
      <c r="E163" s="45">
        <v>0</v>
      </c>
      <c r="F163" s="57">
        <f t="shared" si="35"/>
        <v>4</v>
      </c>
      <c r="G163" s="58" t="s">
        <v>15</v>
      </c>
      <c r="H163" s="44">
        <v>645</v>
      </c>
      <c r="I163" s="46">
        <f t="shared" si="40"/>
        <v>2580</v>
      </c>
      <c r="J163" s="74">
        <v>3</v>
      </c>
      <c r="K163" s="75">
        <f t="shared" si="37"/>
        <v>12</v>
      </c>
      <c r="L163" s="65">
        <v>40</v>
      </c>
      <c r="M163" s="76">
        <f t="shared" si="38"/>
        <v>480</v>
      </c>
      <c r="N163" s="61">
        <f t="shared" si="39"/>
        <v>3060</v>
      </c>
      <c r="O163" s="17"/>
      <c r="P163" s="18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1:77" s="41" customFormat="1" ht="15.75">
      <c r="A164" s="64">
        <f>IF(F164&lt;&gt;"",1+MAX($A$2:A163),"")</f>
        <v>145</v>
      </c>
      <c r="B164" s="72"/>
      <c r="C164" s="63" t="s">
        <v>132</v>
      </c>
      <c r="D164" s="57">
        <v>104</v>
      </c>
      <c r="E164" s="45">
        <v>0</v>
      </c>
      <c r="F164" s="57">
        <f t="shared" si="35"/>
        <v>104</v>
      </c>
      <c r="G164" s="58" t="s">
        <v>15</v>
      </c>
      <c r="H164" s="44">
        <v>645</v>
      </c>
      <c r="I164" s="46">
        <f t="shared" ref="I164:I173" si="41">H164*F164</f>
        <v>67080</v>
      </c>
      <c r="J164" s="74">
        <v>3</v>
      </c>
      <c r="K164" s="75">
        <f t="shared" si="37"/>
        <v>312</v>
      </c>
      <c r="L164" s="65">
        <v>40</v>
      </c>
      <c r="M164" s="76">
        <f t="shared" si="38"/>
        <v>12480</v>
      </c>
      <c r="N164" s="61">
        <f t="shared" si="39"/>
        <v>79560</v>
      </c>
      <c r="O164" s="17"/>
      <c r="P164" s="18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  <row r="165" spans="1:77" s="41" customFormat="1" ht="15.75">
      <c r="A165" s="64">
        <f>IF(F165&lt;&gt;"",1+MAX($A$2:A164),"")</f>
        <v>146</v>
      </c>
      <c r="B165" s="72"/>
      <c r="C165" s="63" t="s">
        <v>134</v>
      </c>
      <c r="D165" s="57">
        <v>5</v>
      </c>
      <c r="E165" s="45">
        <v>0</v>
      </c>
      <c r="F165" s="57">
        <f t="shared" si="35"/>
        <v>5</v>
      </c>
      <c r="G165" s="58" t="s">
        <v>15</v>
      </c>
      <c r="H165" s="44">
        <v>775</v>
      </c>
      <c r="I165" s="46">
        <f t="shared" si="41"/>
        <v>3875</v>
      </c>
      <c r="J165" s="74">
        <v>3.8</v>
      </c>
      <c r="K165" s="75">
        <f t="shared" si="37"/>
        <v>19</v>
      </c>
      <c r="L165" s="65">
        <v>40</v>
      </c>
      <c r="M165" s="76">
        <f t="shared" si="38"/>
        <v>760</v>
      </c>
      <c r="N165" s="61">
        <f t="shared" si="39"/>
        <v>4635</v>
      </c>
      <c r="O165" s="17"/>
      <c r="P165" s="18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1:77" s="41" customFormat="1" ht="15.75">
      <c r="A166" s="64">
        <f>IF(F166&lt;&gt;"",1+MAX($A$2:A165),"")</f>
        <v>147</v>
      </c>
      <c r="B166" s="72"/>
      <c r="C166" s="63" t="s">
        <v>135</v>
      </c>
      <c r="D166" s="57">
        <v>8</v>
      </c>
      <c r="E166" s="45">
        <v>0</v>
      </c>
      <c r="F166" s="57">
        <f t="shared" si="35"/>
        <v>8</v>
      </c>
      <c r="G166" s="58" t="s">
        <v>15</v>
      </c>
      <c r="H166" s="44">
        <v>620</v>
      </c>
      <c r="I166" s="46">
        <f t="shared" si="41"/>
        <v>4960</v>
      </c>
      <c r="J166" s="74">
        <v>3</v>
      </c>
      <c r="K166" s="75">
        <f t="shared" si="37"/>
        <v>24</v>
      </c>
      <c r="L166" s="65">
        <v>40</v>
      </c>
      <c r="M166" s="76">
        <f t="shared" si="38"/>
        <v>960</v>
      </c>
      <c r="N166" s="61">
        <f t="shared" si="39"/>
        <v>5920</v>
      </c>
      <c r="O166" s="17"/>
      <c r="P166" s="18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1:77" s="41" customFormat="1" ht="15.75">
      <c r="A167" s="64">
        <f>IF(F167&lt;&gt;"",1+MAX($A$2:A166),"")</f>
        <v>148</v>
      </c>
      <c r="B167" s="72"/>
      <c r="C167" s="63" t="s">
        <v>136</v>
      </c>
      <c r="D167" s="57">
        <v>1</v>
      </c>
      <c r="E167" s="45">
        <v>0</v>
      </c>
      <c r="F167" s="57">
        <f t="shared" si="35"/>
        <v>1</v>
      </c>
      <c r="G167" s="58" t="s">
        <v>15</v>
      </c>
      <c r="H167" s="44">
        <v>380</v>
      </c>
      <c r="I167" s="46">
        <f t="shared" si="41"/>
        <v>380</v>
      </c>
      <c r="J167" s="74">
        <v>1.5</v>
      </c>
      <c r="K167" s="75">
        <f t="shared" si="37"/>
        <v>1.5</v>
      </c>
      <c r="L167" s="65">
        <v>40</v>
      </c>
      <c r="M167" s="76">
        <f t="shared" si="38"/>
        <v>60</v>
      </c>
      <c r="N167" s="61">
        <f t="shared" si="39"/>
        <v>440</v>
      </c>
      <c r="O167" s="17"/>
      <c r="P167" s="18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1:77" s="41" customFormat="1" ht="15.75">
      <c r="A168" s="64">
        <f>IF(F168&lt;&gt;"",1+MAX($A$2:A167),"")</f>
        <v>149</v>
      </c>
      <c r="B168" s="72"/>
      <c r="C168" s="63" t="s">
        <v>137</v>
      </c>
      <c r="D168" s="57">
        <v>59</v>
      </c>
      <c r="E168" s="45">
        <v>0</v>
      </c>
      <c r="F168" s="57">
        <f t="shared" si="35"/>
        <v>59</v>
      </c>
      <c r="G168" s="58" t="s">
        <v>15</v>
      </c>
      <c r="H168" s="44">
        <v>380</v>
      </c>
      <c r="I168" s="46">
        <f t="shared" si="41"/>
        <v>22420</v>
      </c>
      <c r="J168" s="74">
        <v>1.5</v>
      </c>
      <c r="K168" s="75">
        <f t="shared" si="37"/>
        <v>88.5</v>
      </c>
      <c r="L168" s="65">
        <v>40</v>
      </c>
      <c r="M168" s="76">
        <f t="shared" si="38"/>
        <v>3540</v>
      </c>
      <c r="N168" s="61">
        <f t="shared" si="39"/>
        <v>25960</v>
      </c>
      <c r="O168" s="17"/>
      <c r="P168" s="18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1:77" s="41" customFormat="1" ht="15.75">
      <c r="A169" s="64">
        <f>IF(F169&lt;&gt;"",1+MAX($A$2:A168),"")</f>
        <v>150</v>
      </c>
      <c r="B169" s="72"/>
      <c r="C169" s="63" t="s">
        <v>138</v>
      </c>
      <c r="D169" s="57">
        <v>61</v>
      </c>
      <c r="E169" s="45">
        <v>0</v>
      </c>
      <c r="F169" s="57">
        <f t="shared" si="35"/>
        <v>61</v>
      </c>
      <c r="G169" s="58" t="s">
        <v>15</v>
      </c>
      <c r="H169" s="44">
        <v>380</v>
      </c>
      <c r="I169" s="46">
        <f t="shared" si="41"/>
        <v>23180</v>
      </c>
      <c r="J169" s="74">
        <v>1.5</v>
      </c>
      <c r="K169" s="75">
        <f t="shared" si="37"/>
        <v>91.5</v>
      </c>
      <c r="L169" s="65">
        <v>40</v>
      </c>
      <c r="M169" s="76">
        <f t="shared" si="38"/>
        <v>3660</v>
      </c>
      <c r="N169" s="61">
        <f t="shared" si="39"/>
        <v>26840</v>
      </c>
      <c r="O169" s="17"/>
      <c r="P169" s="18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  <row r="170" spans="1:77" s="41" customFormat="1" ht="15.75">
      <c r="A170" s="64">
        <f>IF(F170&lt;&gt;"",1+MAX($A$2:A169),"")</f>
        <v>151</v>
      </c>
      <c r="B170" s="72"/>
      <c r="C170" s="63" t="s">
        <v>172</v>
      </c>
      <c r="D170" s="57">
        <v>5</v>
      </c>
      <c r="E170" s="45">
        <v>0</v>
      </c>
      <c r="F170" s="57">
        <f t="shared" si="35"/>
        <v>5</v>
      </c>
      <c r="G170" s="58" t="s">
        <v>15</v>
      </c>
      <c r="H170" s="44">
        <v>2980</v>
      </c>
      <c r="I170" s="46">
        <f t="shared" si="41"/>
        <v>14900</v>
      </c>
      <c r="J170" s="74">
        <v>10</v>
      </c>
      <c r="K170" s="75">
        <f t="shared" si="37"/>
        <v>50</v>
      </c>
      <c r="L170" s="65">
        <v>40</v>
      </c>
      <c r="M170" s="76">
        <f t="shared" si="38"/>
        <v>2000</v>
      </c>
      <c r="N170" s="61">
        <f t="shared" si="39"/>
        <v>16900</v>
      </c>
      <c r="O170" s="17"/>
      <c r="P170" s="18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1:77" s="41" customFormat="1" ht="15.75">
      <c r="A171" s="64">
        <f>IF(F171&lt;&gt;"",1+MAX($A$2:A170),"")</f>
        <v>152</v>
      </c>
      <c r="B171" s="72"/>
      <c r="C171" s="63" t="s">
        <v>139</v>
      </c>
      <c r="D171" s="57">
        <v>8</v>
      </c>
      <c r="E171" s="45">
        <v>0</v>
      </c>
      <c r="F171" s="57">
        <f t="shared" si="35"/>
        <v>8</v>
      </c>
      <c r="G171" s="58" t="s">
        <v>15</v>
      </c>
      <c r="H171" s="44">
        <v>2980</v>
      </c>
      <c r="I171" s="46">
        <f t="shared" si="41"/>
        <v>23840</v>
      </c>
      <c r="J171" s="74">
        <v>10</v>
      </c>
      <c r="K171" s="75">
        <f t="shared" si="37"/>
        <v>80</v>
      </c>
      <c r="L171" s="65">
        <v>40</v>
      </c>
      <c r="M171" s="76">
        <f t="shared" si="38"/>
        <v>3200</v>
      </c>
      <c r="N171" s="61">
        <f t="shared" si="39"/>
        <v>27040</v>
      </c>
      <c r="O171" s="17"/>
      <c r="P171" s="18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1:77" s="41" customFormat="1" ht="30">
      <c r="A172" s="64">
        <f>IF(F172&lt;&gt;"",1+MAX($A$2:A171),"")</f>
        <v>153</v>
      </c>
      <c r="B172" s="72"/>
      <c r="C172" s="63" t="s">
        <v>173</v>
      </c>
      <c r="D172" s="57">
        <v>6</v>
      </c>
      <c r="E172" s="45">
        <v>0</v>
      </c>
      <c r="F172" s="57">
        <f t="shared" si="35"/>
        <v>6</v>
      </c>
      <c r="G172" s="58" t="s">
        <v>15</v>
      </c>
      <c r="H172" s="44">
        <v>2980</v>
      </c>
      <c r="I172" s="46">
        <f t="shared" si="41"/>
        <v>17880</v>
      </c>
      <c r="J172" s="74">
        <v>10</v>
      </c>
      <c r="K172" s="75">
        <f t="shared" si="37"/>
        <v>60</v>
      </c>
      <c r="L172" s="65">
        <v>40</v>
      </c>
      <c r="M172" s="76">
        <f t="shared" si="38"/>
        <v>2400</v>
      </c>
      <c r="N172" s="61">
        <f t="shared" si="39"/>
        <v>20280</v>
      </c>
      <c r="O172" s="17"/>
      <c r="P172" s="18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</row>
    <row r="173" spans="1:77" s="41" customFormat="1" ht="15.75">
      <c r="A173" s="64">
        <f>IF(F173&lt;&gt;"",1+MAX($A$2:A172),"")</f>
        <v>154</v>
      </c>
      <c r="B173" s="72"/>
      <c r="C173" s="63" t="s">
        <v>140</v>
      </c>
      <c r="D173" s="57">
        <v>2</v>
      </c>
      <c r="E173" s="45">
        <v>0</v>
      </c>
      <c r="F173" s="57">
        <f t="shared" si="35"/>
        <v>2</v>
      </c>
      <c r="G173" s="58" t="s">
        <v>15</v>
      </c>
      <c r="H173" s="44">
        <v>300</v>
      </c>
      <c r="I173" s="46">
        <f t="shared" si="41"/>
        <v>600</v>
      </c>
      <c r="J173" s="74">
        <v>1.5</v>
      </c>
      <c r="K173" s="75">
        <f t="shared" si="37"/>
        <v>3</v>
      </c>
      <c r="L173" s="65">
        <v>40</v>
      </c>
      <c r="M173" s="76">
        <f t="shared" si="38"/>
        <v>120</v>
      </c>
      <c r="N173" s="61">
        <f t="shared" si="39"/>
        <v>720</v>
      </c>
      <c r="O173" s="17"/>
      <c r="P173" s="18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</row>
    <row r="174" spans="1:77" s="41" customFormat="1" ht="15.75">
      <c r="A174" s="64">
        <f>IF(F174&lt;&gt;"",1+MAX($A$2:A173),"")</f>
        <v>155</v>
      </c>
      <c r="B174" s="72"/>
      <c r="C174" s="63" t="s">
        <v>179</v>
      </c>
      <c r="D174" s="57">
        <v>18</v>
      </c>
      <c r="E174" s="45">
        <v>0</v>
      </c>
      <c r="F174" s="57">
        <f>(1+E174)*D174</f>
        <v>18</v>
      </c>
      <c r="G174" s="58" t="s">
        <v>15</v>
      </c>
      <c r="H174" s="44">
        <v>104</v>
      </c>
      <c r="I174" s="46">
        <f t="shared" ref="I174:I175" si="42">H174*F174</f>
        <v>1872</v>
      </c>
      <c r="J174" s="74">
        <v>1</v>
      </c>
      <c r="K174" s="75">
        <f>J174*F174</f>
        <v>18</v>
      </c>
      <c r="L174" s="65">
        <v>40</v>
      </c>
      <c r="M174" s="76">
        <f>L174*K174</f>
        <v>720</v>
      </c>
      <c r="N174" s="61">
        <f>M174+I174</f>
        <v>2592</v>
      </c>
      <c r="O174" s="17"/>
      <c r="P174" s="18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</row>
    <row r="175" spans="1:77" s="41" customFormat="1" ht="15.75">
      <c r="A175" s="64">
        <f>IF(F175&lt;&gt;"",1+MAX($A$2:A174),"")</f>
        <v>156</v>
      </c>
      <c r="B175" s="72"/>
      <c r="C175" s="63" t="s">
        <v>180</v>
      </c>
      <c r="D175" s="57">
        <v>2</v>
      </c>
      <c r="E175" s="45">
        <v>0</v>
      </c>
      <c r="F175" s="57">
        <f>(1+E175)*D175</f>
        <v>2</v>
      </c>
      <c r="G175" s="58" t="s">
        <v>15</v>
      </c>
      <c r="H175" s="44">
        <v>132</v>
      </c>
      <c r="I175" s="46">
        <f t="shared" si="42"/>
        <v>264</v>
      </c>
      <c r="J175" s="74">
        <v>1.25</v>
      </c>
      <c r="K175" s="75">
        <f>J175*F175</f>
        <v>2.5</v>
      </c>
      <c r="L175" s="65">
        <v>40</v>
      </c>
      <c r="M175" s="76">
        <f>L175*K175</f>
        <v>100</v>
      </c>
      <c r="N175" s="61">
        <f>M175+I175</f>
        <v>364</v>
      </c>
      <c r="O175" s="17"/>
      <c r="P175" s="18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</row>
    <row r="176" spans="1:77" s="41" customFormat="1" ht="15.75">
      <c r="A176" s="33"/>
      <c r="B176" s="34"/>
      <c r="C176" s="35"/>
      <c r="D176" s="36"/>
      <c r="E176" s="37"/>
      <c r="F176" s="36"/>
      <c r="G176" s="38"/>
      <c r="H176" s="28"/>
      <c r="I176" s="39"/>
      <c r="J176" s="39"/>
      <c r="K176" s="39"/>
      <c r="L176" s="40"/>
      <c r="M176" s="29"/>
      <c r="N176" s="30"/>
      <c r="O176" s="31"/>
      <c r="P176" s="3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</row>
    <row r="177" spans="1:86" s="41" customFormat="1" ht="16.5" thickBot="1">
      <c r="A177" s="1"/>
      <c r="B177" s="1"/>
      <c r="C177" s="1"/>
      <c r="D177" s="1"/>
      <c r="E177" s="1"/>
      <c r="F177" s="1"/>
      <c r="G177" s="1"/>
      <c r="H177" s="19"/>
      <c r="I177" s="1"/>
      <c r="J177" s="1"/>
      <c r="K177" s="1"/>
      <c r="L177" s="1"/>
      <c r="M177" s="1"/>
      <c r="N177" s="1"/>
      <c r="O177" s="1"/>
      <c r="P177" s="1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</row>
    <row r="178" spans="1:86" s="42" customFormat="1" ht="16.5" thickBot="1">
      <c r="A178" s="66" t="s">
        <v>16</v>
      </c>
      <c r="B178" s="67"/>
      <c r="C178" s="68"/>
      <c r="D178" s="68"/>
      <c r="E178" s="68"/>
      <c r="F178" s="68"/>
      <c r="G178" s="68"/>
      <c r="H178" s="68"/>
      <c r="I178" s="68"/>
      <c r="J178" s="68"/>
      <c r="K178" s="68"/>
      <c r="L178" s="69"/>
      <c r="M178" s="69"/>
      <c r="N178" s="69"/>
      <c r="O178" s="69"/>
      <c r="P178" s="78">
        <f>SUM(P7:P176)</f>
        <v>3709569.9627649998</v>
      </c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41"/>
      <c r="CA178" s="41"/>
      <c r="CB178" s="41"/>
      <c r="CC178" s="41"/>
      <c r="CD178" s="41"/>
      <c r="CE178" s="41"/>
      <c r="CF178" s="41"/>
      <c r="CG178" s="41"/>
      <c r="CH178" s="41"/>
    </row>
    <row r="179" spans="1:86" s="42" customFormat="1" ht="16.5" thickBot="1">
      <c r="A179" s="66" t="s">
        <v>23</v>
      </c>
      <c r="B179" s="67"/>
      <c r="C179" s="68"/>
      <c r="D179" s="69">
        <v>7.0000000000000007E-2</v>
      </c>
      <c r="E179" s="68"/>
      <c r="F179" s="68"/>
      <c r="G179" s="69"/>
      <c r="H179" s="69"/>
      <c r="I179" s="69"/>
      <c r="J179" s="69"/>
      <c r="K179" s="69"/>
      <c r="L179" s="71"/>
      <c r="M179" s="69"/>
      <c r="N179" s="69"/>
      <c r="O179" s="69"/>
      <c r="P179" s="70">
        <f>P178*D179</f>
        <v>259669.89739355003</v>
      </c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41"/>
      <c r="CA179" s="41"/>
      <c r="CB179" s="41"/>
      <c r="CC179" s="41"/>
      <c r="CD179" s="41"/>
      <c r="CE179" s="41"/>
      <c r="CF179" s="41"/>
      <c r="CG179" s="41"/>
      <c r="CH179" s="41"/>
    </row>
    <row r="180" spans="1:86" s="42" customFormat="1" ht="16.5" thickBot="1">
      <c r="A180" s="66" t="s">
        <v>17</v>
      </c>
      <c r="B180" s="67"/>
      <c r="C180" s="68"/>
      <c r="D180" s="69">
        <v>0.15</v>
      </c>
      <c r="E180" s="68"/>
      <c r="F180" s="68"/>
      <c r="G180" s="69"/>
      <c r="H180" s="69"/>
      <c r="I180" s="69"/>
      <c r="J180" s="69"/>
      <c r="K180" s="69"/>
      <c r="L180" s="71"/>
      <c r="M180" s="69"/>
      <c r="N180" s="69"/>
      <c r="O180" s="69"/>
      <c r="P180" s="70">
        <f>P178*D180</f>
        <v>556435.4944147499</v>
      </c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41"/>
      <c r="CA180" s="41"/>
      <c r="CB180" s="41"/>
      <c r="CC180" s="41"/>
      <c r="CD180" s="41"/>
      <c r="CE180" s="41"/>
      <c r="CF180" s="41"/>
      <c r="CG180" s="41"/>
      <c r="CH180" s="41"/>
    </row>
    <row r="181" spans="1:86" s="42" customFormat="1" ht="16.5" thickBot="1">
      <c r="A181" s="66" t="s">
        <v>18</v>
      </c>
      <c r="B181" s="67"/>
      <c r="C181" s="68"/>
      <c r="D181" s="69">
        <v>0</v>
      </c>
      <c r="E181" s="68"/>
      <c r="F181" s="68"/>
      <c r="G181" s="69"/>
      <c r="H181" s="69"/>
      <c r="I181" s="69"/>
      <c r="J181" s="69"/>
      <c r="K181" s="69"/>
      <c r="L181" s="71"/>
      <c r="M181" s="69"/>
      <c r="N181" s="69"/>
      <c r="O181" s="69"/>
      <c r="P181" s="70">
        <f>P178*D181</f>
        <v>0</v>
      </c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41"/>
      <c r="CA181" s="41"/>
      <c r="CB181" s="41"/>
      <c r="CC181" s="41"/>
      <c r="CD181" s="41"/>
      <c r="CE181" s="41"/>
      <c r="CF181" s="41"/>
      <c r="CG181" s="41"/>
      <c r="CH181" s="41"/>
    </row>
    <row r="182" spans="1:86" s="42" customFormat="1" ht="16.5" thickBot="1">
      <c r="A182" s="66" t="s">
        <v>19</v>
      </c>
      <c r="B182" s="67"/>
      <c r="C182" s="68"/>
      <c r="D182" s="69">
        <v>0.01</v>
      </c>
      <c r="E182" s="68"/>
      <c r="F182" s="68"/>
      <c r="G182" s="69"/>
      <c r="H182" s="69"/>
      <c r="I182" s="69"/>
      <c r="J182" s="69"/>
      <c r="K182" s="69"/>
      <c r="L182" s="71"/>
      <c r="M182" s="69"/>
      <c r="N182" s="69"/>
      <c r="O182" s="69"/>
      <c r="P182" s="70">
        <f>P178*D182</f>
        <v>37095.699627649999</v>
      </c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41"/>
      <c r="CA182" s="41"/>
      <c r="CB182" s="41"/>
      <c r="CC182" s="41"/>
      <c r="CD182" s="41"/>
      <c r="CE182" s="41"/>
      <c r="CF182" s="41"/>
      <c r="CG182" s="41"/>
      <c r="CH182" s="41"/>
    </row>
    <row r="183" spans="1:86" s="42" customFormat="1" ht="16.5" thickBot="1">
      <c r="A183" s="66" t="s">
        <v>20</v>
      </c>
      <c r="B183" s="67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9"/>
      <c r="N183" s="69"/>
      <c r="O183" s="69"/>
      <c r="P183" s="70">
        <f>SUM(P178:P182)</f>
        <v>4562771.0542009491</v>
      </c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41"/>
      <c r="CA183" s="41"/>
      <c r="CB183" s="41"/>
      <c r="CC183" s="41"/>
      <c r="CD183" s="41"/>
      <c r="CE183" s="41"/>
      <c r="CF183" s="41"/>
      <c r="CG183" s="41"/>
      <c r="CH183" s="41"/>
    </row>
    <row r="184" spans="1:86" s="42" customFormat="1" ht="15.75">
      <c r="A184" s="1" t="str">
        <f>IF(F184&lt;&gt;"",1+MAX(#REF!),"")</f>
        <v/>
      </c>
      <c r="B184" s="3"/>
      <c r="C184" s="20"/>
      <c r="D184" s="21"/>
      <c r="E184" s="22"/>
      <c r="F184" s="23"/>
      <c r="G184" s="24"/>
      <c r="H184" s="25"/>
      <c r="I184" s="26"/>
      <c r="J184" s="26"/>
      <c r="K184" s="26"/>
      <c r="L184" s="25"/>
      <c r="M184" s="25"/>
      <c r="N184" s="27"/>
      <c r="O184" s="27"/>
      <c r="P184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41"/>
      <c r="CA184" s="41"/>
      <c r="CB184" s="41"/>
      <c r="CC184" s="41"/>
      <c r="CD184" s="41"/>
      <c r="CE184" s="41"/>
      <c r="CF184" s="41"/>
      <c r="CG184" s="41"/>
      <c r="CH184" s="41"/>
    </row>
    <row r="185" spans="1:86" s="42" customFormat="1" ht="15.75">
      <c r="A185" s="1" t="str">
        <f>IF(F185&lt;&gt;"",1+MAX($A$184:A184),"")</f>
        <v/>
      </c>
      <c r="B185" s="3"/>
      <c r="C185" s="20"/>
      <c r="D185" s="21"/>
      <c r="E185" s="22"/>
      <c r="F185" s="23"/>
      <c r="G185" s="24"/>
      <c r="H185" s="25"/>
      <c r="I185" s="26"/>
      <c r="J185" s="26"/>
      <c r="K185" s="26"/>
      <c r="L185" s="25"/>
      <c r="M185" s="25"/>
      <c r="N185" s="27"/>
      <c r="O185" s="27"/>
      <c r="P185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41"/>
      <c r="CA185" s="41"/>
      <c r="CB185" s="41"/>
      <c r="CC185" s="41"/>
      <c r="CD185" s="41"/>
      <c r="CE185" s="41"/>
      <c r="CF185" s="41"/>
      <c r="CG185" s="41"/>
      <c r="CH185" s="41"/>
    </row>
    <row r="186" spans="1:86" s="42" customFormat="1" ht="15.75">
      <c r="A186" s="1" t="str">
        <f>IF(F186&lt;&gt;"",1+MAX($A$184:A185),"")</f>
        <v/>
      </c>
      <c r="B186" s="3"/>
      <c r="C186" s="20"/>
      <c r="D186" s="21"/>
      <c r="E186" s="22"/>
      <c r="F186" s="23"/>
      <c r="G186" s="24"/>
      <c r="H186" s="25"/>
      <c r="I186" s="26"/>
      <c r="J186" s="26"/>
      <c r="K186" s="26"/>
      <c r="L186" s="25"/>
      <c r="M186" s="25"/>
      <c r="N186" s="27"/>
      <c r="O186" s="27"/>
      <c r="P186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41"/>
      <c r="CA186" s="41"/>
      <c r="CB186" s="41"/>
      <c r="CC186" s="41"/>
      <c r="CD186" s="41"/>
      <c r="CE186" s="41"/>
      <c r="CF186" s="41"/>
      <c r="CG186" s="41"/>
      <c r="CH186" s="41"/>
    </row>
    <row r="187" spans="1:86" s="42" customFormat="1" ht="15.75">
      <c r="A187" s="1" t="str">
        <f>IF(F187&lt;&gt;"",1+MAX($A$184:A186),"")</f>
        <v/>
      </c>
      <c r="B187" s="3"/>
      <c r="C187" s="20"/>
      <c r="D187" s="21"/>
      <c r="E187" s="22"/>
      <c r="F187" s="23"/>
      <c r="G187" s="24"/>
      <c r="H187" s="25"/>
      <c r="I187" s="26"/>
      <c r="J187" s="26"/>
      <c r="K187" s="26"/>
      <c r="L187" s="25"/>
      <c r="M187" s="25"/>
      <c r="N187" s="27"/>
      <c r="O187" s="27"/>
      <c r="P187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41"/>
      <c r="CA187" s="41"/>
      <c r="CB187" s="41"/>
      <c r="CC187" s="41"/>
      <c r="CD187" s="41"/>
      <c r="CE187" s="41"/>
      <c r="CF187" s="41"/>
      <c r="CG187" s="41"/>
      <c r="CH187" s="41"/>
    </row>
    <row r="188" spans="1:86" s="42" customFormat="1" ht="15.75">
      <c r="A188" s="1" t="str">
        <f>IF(F188&lt;&gt;"",1+MAX($A$184:A187),"")</f>
        <v/>
      </c>
      <c r="B188" s="3"/>
      <c r="C188" s="20"/>
      <c r="D188" s="21"/>
      <c r="E188" s="22"/>
      <c r="F188" s="23"/>
      <c r="G188" s="24"/>
      <c r="H188" s="25"/>
      <c r="I188" s="26"/>
      <c r="J188" s="26"/>
      <c r="K188" s="26"/>
      <c r="L188" s="25"/>
      <c r="M188" s="25"/>
      <c r="N188" s="27"/>
      <c r="O188" s="27"/>
      <c r="P188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41"/>
      <c r="CA188" s="41"/>
      <c r="CB188" s="41"/>
      <c r="CC188" s="41"/>
      <c r="CD188" s="41"/>
      <c r="CE188" s="41"/>
      <c r="CF188" s="41"/>
      <c r="CG188" s="41"/>
      <c r="CH188" s="41"/>
    </row>
    <row r="189" spans="1:86" s="42" customFormat="1" ht="15.75">
      <c r="A189" s="1" t="str">
        <f>IF(F189&lt;&gt;"",1+MAX($A$184:A188),"")</f>
        <v/>
      </c>
      <c r="B189" s="3"/>
      <c r="C189" s="20"/>
      <c r="D189" s="21"/>
      <c r="E189" s="22"/>
      <c r="F189" s="23"/>
      <c r="G189" s="24"/>
      <c r="H189" s="25"/>
      <c r="I189" s="26"/>
      <c r="J189" s="26"/>
      <c r="K189" s="26"/>
      <c r="L189" s="25"/>
      <c r="M189" s="25"/>
      <c r="N189" s="27"/>
      <c r="O189" s="27"/>
      <c r="P189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41"/>
      <c r="CA189" s="41"/>
      <c r="CB189" s="41"/>
      <c r="CC189" s="41"/>
      <c r="CD189" s="41"/>
      <c r="CE189" s="41"/>
      <c r="CF189" s="41"/>
      <c r="CG189" s="41"/>
      <c r="CH189" s="41"/>
    </row>
    <row r="190" spans="1:86" s="42" customFormat="1">
      <c r="A190" s="1" t="str">
        <f>IF(F190&lt;&gt;"",1+MAX($A$184:A189),"")</f>
        <v/>
      </c>
      <c r="B190" s="3"/>
      <c r="C190" s="20"/>
      <c r="D190" s="21"/>
      <c r="E190" s="22"/>
      <c r="F190" s="23"/>
      <c r="G190" s="24"/>
      <c r="H190" s="25"/>
      <c r="I190" s="26"/>
      <c r="J190" s="26"/>
      <c r="K190" s="26"/>
      <c r="L190" s="25"/>
      <c r="M190" s="25"/>
      <c r="N190" s="27"/>
      <c r="O190" s="27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  <row r="191" spans="1:86" s="42" customFormat="1">
      <c r="A191" s="1" t="str">
        <f>IF(F191&lt;&gt;"",1+MAX($A$184:A190),"")</f>
        <v/>
      </c>
      <c r="B191" s="3"/>
      <c r="C191" s="20"/>
      <c r="D191" s="21"/>
      <c r="E191" s="22"/>
      <c r="F191" s="23"/>
      <c r="G191" s="24"/>
      <c r="H191" s="25"/>
      <c r="I191" s="26"/>
      <c r="J191" s="26"/>
      <c r="K191" s="26"/>
      <c r="L191" s="25"/>
      <c r="M191" s="25"/>
      <c r="N191" s="27"/>
      <c r="O191" s="27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</row>
    <row r="192" spans="1:86" s="42" customFormat="1">
      <c r="A192" s="1" t="str">
        <f>IF(F192&lt;&gt;"",1+MAX($A$184:A191),"")</f>
        <v/>
      </c>
      <c r="B192" s="3"/>
      <c r="C192" s="20"/>
      <c r="D192" s="21"/>
      <c r="E192" s="22"/>
      <c r="F192" s="23"/>
      <c r="G192" s="24"/>
      <c r="H192" s="25"/>
      <c r="I192" s="26"/>
      <c r="J192" s="26"/>
      <c r="K192" s="26"/>
      <c r="L192" s="25"/>
      <c r="M192" s="25"/>
      <c r="N192" s="27"/>
      <c r="O192" s="27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</row>
    <row r="193" spans="1:77" s="42" customFormat="1">
      <c r="A193" s="1" t="str">
        <f>IF(F193&lt;&gt;"",1+MAX($A$184:A192),"")</f>
        <v/>
      </c>
      <c r="B193" s="3"/>
      <c r="C193" s="20"/>
      <c r="D193" s="21"/>
      <c r="E193" s="22"/>
      <c r="F193" s="23"/>
      <c r="G193" s="24"/>
      <c r="H193" s="25"/>
      <c r="I193" s="26"/>
      <c r="J193" s="26"/>
      <c r="K193" s="26"/>
      <c r="L193" s="25"/>
      <c r="M193" s="25"/>
      <c r="N193" s="27"/>
      <c r="O193" s="27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</row>
    <row r="194" spans="1:77" s="42" customFormat="1">
      <c r="A194" s="1" t="str">
        <f>IF(F194&lt;&gt;"",1+MAX($A$184:A193),"")</f>
        <v/>
      </c>
      <c r="B194" s="3"/>
      <c r="C194" s="20"/>
      <c r="D194" s="21"/>
      <c r="E194" s="22"/>
      <c r="F194" s="23"/>
      <c r="G194" s="24"/>
      <c r="H194" s="25"/>
      <c r="I194" s="26"/>
      <c r="J194" s="26"/>
      <c r="K194" s="26"/>
      <c r="L194" s="25"/>
      <c r="M194" s="25"/>
      <c r="N194" s="27"/>
      <c r="O194" s="27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</row>
    <row r="195" spans="1:77" s="42" customFormat="1">
      <c r="A195" s="1" t="str">
        <f>IF(F195&lt;&gt;"",1+MAX($A$184:A194),"")</f>
        <v/>
      </c>
      <c r="B195" s="3"/>
      <c r="C195" s="20"/>
      <c r="D195" s="21"/>
      <c r="E195" s="22"/>
      <c r="F195" s="23"/>
      <c r="G195" s="24"/>
      <c r="H195" s="25"/>
      <c r="I195" s="26"/>
      <c r="J195" s="26"/>
      <c r="K195" s="26"/>
      <c r="L195" s="25"/>
      <c r="M195" s="25"/>
      <c r="N195" s="27"/>
      <c r="O195" s="27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</row>
    <row r="196" spans="1:77" s="42" customFormat="1">
      <c r="A196" s="1" t="str">
        <f>IF(F196&lt;&gt;"",1+MAX($A$184:A195),"")</f>
        <v/>
      </c>
      <c r="B196" s="3"/>
      <c r="C196" s="20"/>
      <c r="D196" s="21"/>
      <c r="E196" s="22"/>
      <c r="F196" s="23"/>
      <c r="G196" s="24"/>
      <c r="H196" s="25"/>
      <c r="I196" s="26"/>
      <c r="J196" s="26"/>
      <c r="K196" s="26"/>
      <c r="L196" s="25"/>
      <c r="M196" s="25"/>
      <c r="N196" s="27"/>
      <c r="O196" s="27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</row>
    <row r="197" spans="1:77" s="42" customFormat="1">
      <c r="A197" s="1" t="str">
        <f>IF(F197&lt;&gt;"",1+MAX($A$184:A196),"")</f>
        <v/>
      </c>
      <c r="B197" s="3"/>
      <c r="C197" s="20"/>
      <c r="D197" s="21"/>
      <c r="E197" s="22"/>
      <c r="F197" s="23"/>
      <c r="G197" s="24"/>
      <c r="H197" s="25"/>
      <c r="I197" s="26"/>
      <c r="J197" s="26"/>
      <c r="K197" s="26"/>
      <c r="L197" s="25"/>
      <c r="M197" s="27"/>
      <c r="N197" s="27"/>
      <c r="O197" s="2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</row>
    <row r="198" spans="1:77" s="42" customFormat="1">
      <c r="A198" s="1" t="str">
        <f>IF(F198&lt;&gt;"",1+MAX($A$184:A197),"")</f>
        <v/>
      </c>
      <c r="B198" s="3"/>
      <c r="C198" s="20"/>
      <c r="D198" s="21"/>
      <c r="E198" s="22"/>
      <c r="F198" s="23"/>
      <c r="G198" s="24"/>
      <c r="H198" s="25"/>
      <c r="I198" s="26"/>
      <c r="J198" s="26"/>
      <c r="K198" s="26"/>
      <c r="L198" s="25"/>
      <c r="M198" s="25"/>
      <c r="N198" s="27"/>
      <c r="O198" s="27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</row>
    <row r="199" spans="1:77" s="42" customFormat="1">
      <c r="A199" s="1" t="str">
        <f>IF(F199&lt;&gt;"",1+MAX($A$184:A198),"")</f>
        <v/>
      </c>
      <c r="B199" s="3"/>
      <c r="C199" s="20"/>
      <c r="D199" s="21"/>
      <c r="E199" s="22"/>
      <c r="F199" s="23"/>
      <c r="G199" s="24"/>
      <c r="H199" s="25"/>
      <c r="I199" s="26"/>
      <c r="J199" s="26"/>
      <c r="K199" s="26"/>
      <c r="L199" s="25"/>
      <c r="M199" s="25"/>
      <c r="N199" s="27"/>
      <c r="O199" s="27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</row>
    <row r="200" spans="1:77" s="42" customFormat="1">
      <c r="A200" s="1" t="str">
        <f>IF(F200&lt;&gt;"",1+MAX($A$184:A199),"")</f>
        <v/>
      </c>
      <c r="B200" s="3"/>
      <c r="C200" s="20"/>
      <c r="D200" s="21"/>
      <c r="E200" s="22"/>
      <c r="F200" s="23"/>
      <c r="G200" s="24"/>
      <c r="H200" s="25"/>
      <c r="I200" s="26"/>
      <c r="J200" s="26"/>
      <c r="K200" s="26"/>
      <c r="L200" s="25"/>
      <c r="M200" s="25"/>
      <c r="N200" s="27"/>
      <c r="O200" s="27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</row>
    <row r="201" spans="1:77" s="42" customFormat="1">
      <c r="A201" s="1" t="str">
        <f>IF(F201&lt;&gt;"",1+MAX($A$184:A200),"")</f>
        <v/>
      </c>
      <c r="B201" s="3"/>
      <c r="C201" s="20"/>
      <c r="D201" s="21"/>
      <c r="E201" s="22"/>
      <c r="F201" s="23"/>
      <c r="G201" s="24"/>
      <c r="H201" s="25"/>
      <c r="I201" s="26"/>
      <c r="J201" s="26"/>
      <c r="K201" s="26"/>
      <c r="L201" s="25"/>
      <c r="M201" s="25"/>
      <c r="N201" s="27"/>
      <c r="O201" s="27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</row>
    <row r="202" spans="1:77" s="42" customFormat="1">
      <c r="A202" s="1" t="str">
        <f>IF(F202&lt;&gt;"",1+MAX($A$184:A201),"")</f>
        <v/>
      </c>
      <c r="B202" s="3"/>
      <c r="C202" s="20"/>
      <c r="D202" s="21"/>
      <c r="E202" s="22"/>
      <c r="F202" s="23"/>
      <c r="G202" s="24"/>
      <c r="H202" s="25"/>
      <c r="I202" s="26"/>
      <c r="J202" s="26"/>
      <c r="K202" s="26"/>
      <c r="L202" s="25"/>
      <c r="M202" s="25"/>
      <c r="N202" s="27"/>
      <c r="O202" s="27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</row>
    <row r="203" spans="1:77" s="42" customFormat="1">
      <c r="A203" s="1" t="str">
        <f>IF(F203&lt;&gt;"",1+MAX($A$184:A202),"")</f>
        <v/>
      </c>
      <c r="B203" s="3"/>
      <c r="C203" s="20"/>
      <c r="D203" s="21"/>
      <c r="E203" s="22"/>
      <c r="F203" s="23"/>
      <c r="G203" s="24"/>
      <c r="H203" s="25"/>
      <c r="I203" s="26"/>
      <c r="J203" s="26"/>
      <c r="K203" s="26"/>
      <c r="L203" s="25"/>
      <c r="M203" s="25"/>
      <c r="N203" s="27"/>
      <c r="O203" s="27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</row>
    <row r="204" spans="1:77" s="42" customFormat="1">
      <c r="A204" s="1" t="str">
        <f>IF(F204&lt;&gt;"",1+MAX($A$184:A203),"")</f>
        <v/>
      </c>
      <c r="B204" s="3"/>
      <c r="C204" s="20"/>
      <c r="D204" s="21"/>
      <c r="E204" s="22"/>
      <c r="F204" s="23"/>
      <c r="G204" s="24"/>
      <c r="H204" s="25"/>
      <c r="I204" s="26"/>
      <c r="J204" s="26"/>
      <c r="K204" s="26"/>
      <c r="L204" s="25"/>
      <c r="M204" s="25"/>
      <c r="N204" s="27"/>
      <c r="O204" s="27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</row>
    <row r="205" spans="1:77" s="42" customFormat="1">
      <c r="A205" s="1" t="str">
        <f>IF(F205&lt;&gt;"",1+MAX($A$184:A204),"")</f>
        <v/>
      </c>
      <c r="B205" s="3"/>
      <c r="C205" s="20"/>
      <c r="D205" s="21"/>
      <c r="E205" s="22"/>
      <c r="F205" s="23"/>
      <c r="G205" s="24"/>
      <c r="H205" s="25"/>
      <c r="I205" s="26"/>
      <c r="J205" s="26"/>
      <c r="K205" s="26"/>
      <c r="L205" s="25"/>
      <c r="M205" s="25"/>
      <c r="N205" s="25"/>
      <c r="O205" s="2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</row>
    <row r="206" spans="1:77" s="42" customFormat="1">
      <c r="A206" s="1" t="str">
        <f>IF(F206&lt;&gt;"",1+MAX($A$184:A205),"")</f>
        <v/>
      </c>
      <c r="B206" s="3"/>
      <c r="C206" s="20"/>
      <c r="D206" s="21"/>
      <c r="E206" s="22"/>
      <c r="F206" s="23"/>
      <c r="G206" s="24"/>
      <c r="H206" s="25"/>
      <c r="I206" s="26"/>
      <c r="J206" s="26"/>
      <c r="K206" s="26"/>
      <c r="L206" s="25"/>
      <c r="M206" s="25"/>
      <c r="N206" s="25"/>
      <c r="O206" s="25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</row>
    <row r="207" spans="1:77" s="42" customFormat="1">
      <c r="A207" s="1" t="str">
        <f>IF(F207&lt;&gt;"",1+MAX($A$184:A206),"")</f>
        <v/>
      </c>
      <c r="B207" s="3"/>
      <c r="C207" s="20"/>
      <c r="D207" s="21"/>
      <c r="E207" s="22"/>
      <c r="F207" s="23"/>
      <c r="G207" s="24"/>
      <c r="H207" s="25"/>
      <c r="I207" s="26"/>
      <c r="J207" s="26"/>
      <c r="K207" s="26"/>
      <c r="L207" s="25"/>
      <c r="M207" s="25"/>
      <c r="N207" s="25"/>
      <c r="O207" s="25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</row>
    <row r="208" spans="1:77" s="42" customFormat="1">
      <c r="A208" s="1" t="str">
        <f>IF(F208&lt;&gt;"",1+MAX($A$184:A207),"")</f>
        <v/>
      </c>
      <c r="B208" s="3"/>
      <c r="C208" s="20"/>
      <c r="D208" s="21"/>
      <c r="E208" s="22"/>
      <c r="F208" s="23"/>
      <c r="G208" s="24"/>
      <c r="H208" s="25"/>
      <c r="I208" s="26"/>
      <c r="J208" s="26"/>
      <c r="K208" s="26"/>
      <c r="L208" s="25"/>
      <c r="M208" s="25"/>
      <c r="N208" s="25"/>
      <c r="O208" s="25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</row>
    <row r="209" spans="1:77" s="42" customFormat="1">
      <c r="A209" s="1" t="str">
        <f>IF(F209&lt;&gt;"",1+MAX($A$184:A208),"")</f>
        <v/>
      </c>
      <c r="B209" s="3"/>
      <c r="C209" s="20"/>
      <c r="D209" s="21"/>
      <c r="E209" s="22"/>
      <c r="F209" s="23"/>
      <c r="G209" s="24"/>
      <c r="H209" s="25"/>
      <c r="I209" s="26"/>
      <c r="J209" s="26"/>
      <c r="K209" s="26"/>
      <c r="L209" s="25"/>
      <c r="M209" s="25"/>
      <c r="N209" s="25"/>
      <c r="O209" s="25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</row>
    <row r="210" spans="1:77" s="42" customFormat="1">
      <c r="A210" s="1" t="str">
        <f>IF(F210&lt;&gt;"",1+MAX($A$184:A209),"")</f>
        <v/>
      </c>
      <c r="B210" s="3"/>
      <c r="C210" s="20"/>
      <c r="D210" s="21"/>
      <c r="E210" s="22"/>
      <c r="F210" s="23"/>
      <c r="G210" s="24"/>
      <c r="H210" s="25"/>
      <c r="I210" s="26"/>
      <c r="J210" s="26"/>
      <c r="K210" s="26"/>
      <c r="L210" s="25"/>
      <c r="M210" s="25"/>
      <c r="N210" s="25"/>
      <c r="O210" s="25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</row>
    <row r="211" spans="1:77" s="42" customFormat="1">
      <c r="A211" s="1" t="str">
        <f>IF(F211&lt;&gt;"",1+MAX($A$184:A210),"")</f>
        <v/>
      </c>
      <c r="B211" s="3"/>
      <c r="C211" s="20"/>
      <c r="D211" s="21"/>
      <c r="E211" s="22"/>
      <c r="F211" s="23"/>
      <c r="G211" s="24"/>
      <c r="H211" s="25"/>
      <c r="I211" s="26"/>
      <c r="J211" s="26"/>
      <c r="K211" s="26"/>
      <c r="L211" s="25"/>
      <c r="M211" s="25"/>
      <c r="N211" s="25"/>
      <c r="O211" s="25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</row>
    <row r="212" spans="1:77" s="42" customFormat="1">
      <c r="A212" s="1" t="str">
        <f>IF(F212&lt;&gt;"",1+MAX($A$184:A211),"")</f>
        <v/>
      </c>
      <c r="B212" s="3"/>
      <c r="C212" s="20"/>
      <c r="D212" s="21"/>
      <c r="E212" s="22"/>
      <c r="F212" s="23"/>
      <c r="G212" s="24"/>
      <c r="H212" s="25"/>
      <c r="I212" s="26"/>
      <c r="J212" s="26"/>
      <c r="K212" s="26"/>
      <c r="L212" s="25"/>
      <c r="M212" s="25"/>
      <c r="N212" s="25"/>
      <c r="O212" s="25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</row>
    <row r="213" spans="1:77" s="42" customFormat="1">
      <c r="A213" s="1" t="str">
        <f>IF(F213&lt;&gt;"",1+MAX($A$184:A212),"")</f>
        <v/>
      </c>
      <c r="B213" s="3"/>
      <c r="C213" s="20"/>
      <c r="D213" s="21"/>
      <c r="E213" s="22"/>
      <c r="F213" s="23"/>
      <c r="G213" s="24"/>
      <c r="H213" s="25"/>
      <c r="I213" s="26"/>
      <c r="J213" s="26"/>
      <c r="K213" s="26"/>
      <c r="L213" s="25"/>
      <c r="M213" s="25"/>
      <c r="N213" s="25"/>
      <c r="O213" s="25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1:77" s="42" customFormat="1">
      <c r="A214" s="1" t="str">
        <f>IF(F214&lt;&gt;"",1+MAX($A$184:A213),"")</f>
        <v/>
      </c>
      <c r="B214" s="3"/>
      <c r="C214" s="20"/>
      <c r="D214" s="21"/>
      <c r="E214" s="22"/>
      <c r="F214" s="23"/>
      <c r="G214" s="24"/>
      <c r="H214" s="25"/>
      <c r="I214" s="26"/>
      <c r="J214" s="26"/>
      <c r="K214" s="26"/>
      <c r="L214" s="25"/>
      <c r="M214" s="25"/>
      <c r="N214" s="25"/>
      <c r="O214" s="25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1:77" s="42" customFormat="1">
      <c r="A215" s="1" t="str">
        <f>IF(F215&lt;&gt;"",1+MAX($A$184:A214),"")</f>
        <v/>
      </c>
      <c r="B215" s="3"/>
      <c r="C215" s="20"/>
      <c r="D215" s="21"/>
      <c r="E215" s="22"/>
      <c r="F215" s="23"/>
      <c r="G215" s="24"/>
      <c r="H215" s="25"/>
      <c r="I215" s="26"/>
      <c r="J215" s="26"/>
      <c r="K215" s="26"/>
      <c r="L215" s="25"/>
      <c r="M215" s="25"/>
      <c r="N215" s="25"/>
      <c r="O215" s="2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1:77" s="42" customFormat="1">
      <c r="A216" s="1" t="str">
        <f>IF(F216&lt;&gt;"",1+MAX($A$184:A215),"")</f>
        <v/>
      </c>
      <c r="B216" s="3"/>
      <c r="C216" s="20"/>
      <c r="D216" s="21"/>
      <c r="E216" s="22"/>
      <c r="F216" s="23"/>
      <c r="G216" s="24"/>
      <c r="H216" s="25"/>
      <c r="I216" s="26"/>
      <c r="J216" s="26"/>
      <c r="K216" s="26"/>
      <c r="L216" s="25"/>
      <c r="M216" s="25"/>
      <c r="N216" s="25"/>
      <c r="O216" s="25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1:77" s="42" customFormat="1">
      <c r="A217" s="1" t="str">
        <f>IF(F217&lt;&gt;"",1+MAX($A$184:A216),"")</f>
        <v/>
      </c>
      <c r="B217" s="3"/>
      <c r="C217" s="20"/>
      <c r="D217" s="21"/>
      <c r="E217" s="22"/>
      <c r="F217" s="23"/>
      <c r="G217" s="24"/>
      <c r="H217" s="25"/>
      <c r="I217" s="26"/>
      <c r="J217" s="26"/>
      <c r="K217" s="26"/>
      <c r="L217" s="25"/>
      <c r="M217" s="25"/>
      <c r="N217" s="25"/>
      <c r="O217" s="25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1:77" s="42" customFormat="1">
      <c r="A218" s="1" t="str">
        <f>IF(F218&lt;&gt;"",1+MAX($A$184:A217),"")</f>
        <v/>
      </c>
      <c r="B218" s="3"/>
      <c r="C218" s="20"/>
      <c r="D218" s="21"/>
      <c r="E218" s="22"/>
      <c r="F218" s="23"/>
      <c r="G218" s="24"/>
      <c r="H218" s="25"/>
      <c r="I218" s="26"/>
      <c r="J218" s="26"/>
      <c r="K218" s="26"/>
      <c r="L218" s="25"/>
      <c r="M218" s="25"/>
      <c r="N218" s="25"/>
      <c r="O218" s="25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1:77" s="42" customFormat="1">
      <c r="A219" s="1" t="str">
        <f>IF(F219&lt;&gt;"",1+MAX($A$184:A218),"")</f>
        <v/>
      </c>
      <c r="B219" s="3"/>
      <c r="C219" s="20"/>
      <c r="D219" s="21"/>
      <c r="E219" s="22"/>
      <c r="F219" s="23"/>
      <c r="G219" s="24"/>
      <c r="H219" s="25"/>
      <c r="I219" s="26"/>
      <c r="J219" s="26"/>
      <c r="K219" s="26"/>
      <c r="L219" s="25"/>
      <c r="M219" s="25"/>
      <c r="N219" s="25"/>
      <c r="O219" s="25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1:77" s="42" customFormat="1">
      <c r="A220" s="1" t="str">
        <f>IF(F220&lt;&gt;"",1+MAX($A$184:A219),"")</f>
        <v/>
      </c>
      <c r="B220" s="3"/>
      <c r="C220" s="20"/>
      <c r="D220" s="21"/>
      <c r="E220" s="22"/>
      <c r="F220" s="23"/>
      <c r="G220" s="24"/>
      <c r="H220" s="25"/>
      <c r="I220" s="26"/>
      <c r="J220" s="26"/>
      <c r="K220" s="26"/>
      <c r="L220" s="25"/>
      <c r="M220" s="25"/>
      <c r="N220" s="25"/>
      <c r="O220" s="25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1:77" s="42" customFormat="1">
      <c r="A221" s="1" t="str">
        <f>IF(F221&lt;&gt;"",1+MAX($A$184:A220),"")</f>
        <v/>
      </c>
      <c r="B221" s="3"/>
      <c r="C221" s="4"/>
      <c r="D221" s="5"/>
      <c r="E221"/>
      <c r="F221" s="6"/>
      <c r="G221"/>
      <c r="H221" s="7"/>
      <c r="I221" s="8"/>
      <c r="J221" s="8"/>
      <c r="K221" s="8"/>
      <c r="L221"/>
      <c r="M221"/>
      <c r="N221" s="25"/>
      <c r="O221" s="25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1:77" s="42" customFormat="1">
      <c r="A222" s="1" t="str">
        <f>IF(F222&lt;&gt;"",1+MAX($A$184:A221),"")</f>
        <v/>
      </c>
      <c r="B222" s="3"/>
      <c r="C222" s="4"/>
      <c r="D222" s="5"/>
      <c r="E222"/>
      <c r="F222" s="6"/>
      <c r="G222"/>
      <c r="H222" s="7"/>
      <c r="I222" s="8"/>
      <c r="J222" s="8"/>
      <c r="K222" s="8"/>
      <c r="L222"/>
      <c r="M222"/>
      <c r="N222" s="25"/>
      <c r="O222" s="25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1:77" s="42" customFormat="1">
      <c r="A223" s="1" t="str">
        <f>IF(F223&lt;&gt;"",1+MAX($A$184:A222),"")</f>
        <v/>
      </c>
      <c r="B223" s="3"/>
      <c r="C223" s="4"/>
      <c r="D223" s="5"/>
      <c r="E223"/>
      <c r="F223" s="6"/>
      <c r="G223"/>
      <c r="H223" s="7"/>
      <c r="I223" s="8"/>
      <c r="J223" s="8"/>
      <c r="K223" s="8"/>
      <c r="L223"/>
      <c r="M223"/>
      <c r="N223" s="25"/>
      <c r="O223" s="25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1:77" s="42" customFormat="1">
      <c r="A224" s="1" t="str">
        <f>IF(F224&lt;&gt;"",1+MAX($A$184:A223),"")</f>
        <v/>
      </c>
      <c r="B224" s="3"/>
      <c r="C224" s="4"/>
      <c r="D224" s="5"/>
      <c r="E224"/>
      <c r="F224" s="6"/>
      <c r="G224"/>
      <c r="H224" s="7"/>
      <c r="I224" s="8"/>
      <c r="J224" s="8"/>
      <c r="K224" s="8"/>
      <c r="L224"/>
      <c r="M224"/>
      <c r="N224" s="25"/>
      <c r="O224" s="25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1:77" s="42" customFormat="1">
      <c r="A225" s="1" t="str">
        <f>IF(F225&lt;&gt;"",1+MAX($A$184:A224),"")</f>
        <v/>
      </c>
      <c r="B225" s="3"/>
      <c r="C225" s="4"/>
      <c r="D225" s="5"/>
      <c r="E225"/>
      <c r="F225" s="6"/>
      <c r="G225"/>
      <c r="H225" s="7"/>
      <c r="I225" s="8"/>
      <c r="J225" s="8"/>
      <c r="K225" s="8"/>
      <c r="L225"/>
      <c r="M225"/>
      <c r="N225" s="25"/>
      <c r="O225" s="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1:77" s="42" customFormat="1">
      <c r="A226" s="1" t="str">
        <f>IF(F226&lt;&gt;"",1+MAX($A$184:A225),"")</f>
        <v/>
      </c>
      <c r="B226" s="3"/>
      <c r="C226" s="4"/>
      <c r="D226" s="5"/>
      <c r="E226"/>
      <c r="F226" s="6"/>
      <c r="G226"/>
      <c r="H226" s="7"/>
      <c r="I226" s="8"/>
      <c r="J226" s="8"/>
      <c r="K226" s="8"/>
      <c r="L226"/>
      <c r="M226"/>
      <c r="N226" s="25"/>
      <c r="O226" s="25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1:77" s="42" customFormat="1">
      <c r="A227" s="1" t="str">
        <f>IF(F227&lt;&gt;"",1+MAX($A$184:A226),"")</f>
        <v/>
      </c>
      <c r="B227" s="3"/>
      <c r="C227" s="4"/>
      <c r="D227" s="5"/>
      <c r="E227"/>
      <c r="F227" s="6"/>
      <c r="G227"/>
      <c r="H227" s="7"/>
      <c r="I227" s="8"/>
      <c r="J227" s="8"/>
      <c r="K227" s="8"/>
      <c r="L227"/>
      <c r="M227"/>
      <c r="N227" s="25"/>
      <c r="O227" s="25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1:77">
      <c r="A228" s="1" t="str">
        <f>IF(F228&lt;&gt;"",1+MAX($A$184:A227),"")</f>
        <v/>
      </c>
      <c r="N228" s="25"/>
      <c r="O228" s="25"/>
    </row>
    <row r="229" spans="1:77">
      <c r="A229" s="1" t="str">
        <f>IF(F229&lt;&gt;"",1+MAX($A$184:A228),"")</f>
        <v/>
      </c>
      <c r="N229" s="25"/>
      <c r="O229" s="25"/>
    </row>
    <row r="230" spans="1:77">
      <c r="A230" s="1" t="str">
        <f>IF(F230&lt;&gt;"",1+MAX($A$184:A229),"")</f>
        <v/>
      </c>
      <c r="N230" s="25"/>
      <c r="O230" s="25"/>
    </row>
    <row r="231" spans="1:77">
      <c r="A231" s="1" t="str">
        <f>IF(F231&lt;&gt;"",1+MAX($A$184:A230),"")</f>
        <v/>
      </c>
      <c r="N231" s="25"/>
      <c r="O231" s="25"/>
    </row>
    <row r="232" spans="1:77">
      <c r="A232" s="1" t="str">
        <f>IF(F232&lt;&gt;"",1+MAX($A$184:A231),"")</f>
        <v/>
      </c>
      <c r="N232" s="25"/>
      <c r="O232" s="25"/>
    </row>
    <row r="233" spans="1:77">
      <c r="A233" s="1" t="str">
        <f>IF(F233&lt;&gt;"",1+MAX($A$184:A232),"")</f>
        <v/>
      </c>
      <c r="N233" s="25"/>
      <c r="O233" s="25"/>
    </row>
    <row r="234" spans="1:77">
      <c r="A234" s="1" t="str">
        <f>IF(F234&lt;&gt;"",1+MAX($A$184:A233),"")</f>
        <v/>
      </c>
      <c r="N234" s="25"/>
      <c r="O234" s="25"/>
    </row>
    <row r="235" spans="1:77">
      <c r="A235" s="1" t="str">
        <f>IF(F235&lt;&gt;"",1+MAX($A$184:A234),"")</f>
        <v/>
      </c>
      <c r="N235" s="25"/>
      <c r="O235" s="25"/>
    </row>
    <row r="236" spans="1:77">
      <c r="A236" s="1" t="str">
        <f>IF(F236&lt;&gt;"",1+MAX($A$184:A235),"")</f>
        <v/>
      </c>
      <c r="N236" s="25"/>
      <c r="O236" s="25"/>
    </row>
    <row r="237" spans="1:77">
      <c r="A237" s="1" t="str">
        <f>IF(F237&lt;&gt;"",1+MAX($A$184:A236),"")</f>
        <v/>
      </c>
      <c r="N237" s="25"/>
      <c r="O237" s="25"/>
    </row>
    <row r="238" spans="1:77">
      <c r="A238" s="1" t="str">
        <f>IF(F238&lt;&gt;"",1+MAX($A$184:A237),"")</f>
        <v/>
      </c>
      <c r="N238" s="25"/>
      <c r="O238" s="25"/>
    </row>
    <row r="239" spans="1:77">
      <c r="A239" s="1" t="str">
        <f>IF(F239&lt;&gt;"",1+MAX($A$184:A238),"")</f>
        <v/>
      </c>
      <c r="N239" s="25"/>
      <c r="O239" s="25"/>
    </row>
    <row r="240" spans="1:77">
      <c r="A240" s="1" t="str">
        <f>IF(F240&lt;&gt;"",1+MAX($A$184:A239),"")</f>
        <v/>
      </c>
      <c r="N240" s="25"/>
      <c r="O240" s="25"/>
    </row>
    <row r="241" spans="1:15">
      <c r="A241" s="1" t="str">
        <f>IF(F241&lt;&gt;"",1+MAX($A$184:A240),"")</f>
        <v/>
      </c>
      <c r="N241" s="25"/>
      <c r="O241" s="25"/>
    </row>
    <row r="242" spans="1:15">
      <c r="A242" s="1" t="str">
        <f>IF(F242&lt;&gt;"",1+MAX($A$184:A241),"")</f>
        <v/>
      </c>
      <c r="N242" s="25"/>
      <c r="O242" s="25"/>
    </row>
    <row r="243" spans="1:15">
      <c r="A243" s="1" t="str">
        <f>IF(F243&lt;&gt;"",1+MAX($A$184:A242),"")</f>
        <v/>
      </c>
      <c r="N243" s="25"/>
      <c r="O243" s="25"/>
    </row>
    <row r="244" spans="1:15">
      <c r="A244" s="1" t="str">
        <f>IF(F244&lt;&gt;"",1+MAX($A$184:A243),"")</f>
        <v/>
      </c>
      <c r="N244" s="25"/>
      <c r="O244" s="25"/>
    </row>
    <row r="245" spans="1:15">
      <c r="A245" s="1" t="str">
        <f>IF(F245&lt;&gt;"",1+MAX($A$184:A244),"")</f>
        <v/>
      </c>
      <c r="N245" s="25"/>
      <c r="O245" s="25"/>
    </row>
    <row r="246" spans="1:15">
      <c r="A246" s="1" t="str">
        <f>IF(F246&lt;&gt;"",1+MAX($A$184:A245),"")</f>
        <v/>
      </c>
      <c r="N246" s="25"/>
      <c r="O246" s="25"/>
    </row>
    <row r="247" spans="1:15">
      <c r="A247" s="1" t="str">
        <f>IF(F247&lt;&gt;"",1+MAX($A$184:A246),"")</f>
        <v/>
      </c>
      <c r="N247" s="25"/>
      <c r="O247" s="25"/>
    </row>
    <row r="248" spans="1:15">
      <c r="A248" s="1" t="str">
        <f>IF(F248&lt;&gt;"",1+MAX($A$184:A247),"")</f>
        <v/>
      </c>
      <c r="N248" s="25"/>
      <c r="O248" s="25"/>
    </row>
    <row r="249" spans="1:15">
      <c r="A249" s="1" t="str">
        <f>IF(F249&lt;&gt;"",1+MAX($A$184:A248),"")</f>
        <v/>
      </c>
      <c r="N249" s="25"/>
      <c r="O249" s="25"/>
    </row>
    <row r="250" spans="1:15">
      <c r="A250" s="1" t="str">
        <f>IF(F250&lt;&gt;"",1+MAX($A$184:A249),"")</f>
        <v/>
      </c>
      <c r="N250" s="25"/>
      <c r="O250" s="25"/>
    </row>
    <row r="251" spans="1:15">
      <c r="A251" s="1" t="str">
        <f>IF(F251&lt;&gt;"",1+MAX($A$184:A250),"")</f>
        <v/>
      </c>
      <c r="N251" s="25"/>
      <c r="O251" s="25"/>
    </row>
    <row r="252" spans="1:15">
      <c r="A252" s="1" t="str">
        <f>IF(F252&lt;&gt;"",1+MAX($A$184:A251),"")</f>
        <v/>
      </c>
      <c r="N252" s="25"/>
      <c r="O252" s="25"/>
    </row>
    <row r="253" spans="1:15">
      <c r="A253" s="1" t="str">
        <f>IF(F253&lt;&gt;"",1+MAX($A$184:A252),"")</f>
        <v/>
      </c>
      <c r="N253" s="25"/>
      <c r="O253" s="25"/>
    </row>
    <row r="254" spans="1:15">
      <c r="A254" s="1" t="str">
        <f>IF(F254&lt;&gt;"",1+MAX($A$184:A253),"")</f>
        <v/>
      </c>
      <c r="N254" s="25"/>
      <c r="O254" s="25"/>
    </row>
    <row r="255" spans="1:15">
      <c r="A255" s="1" t="str">
        <f>IF(F255&lt;&gt;"",1+MAX($A$184:A254),"")</f>
        <v/>
      </c>
      <c r="N255" s="25"/>
      <c r="O255" s="25"/>
    </row>
    <row r="256" spans="1:15">
      <c r="A256" s="1" t="str">
        <f>IF(F256&lt;&gt;"",1+MAX($A$184:A255),"")</f>
        <v/>
      </c>
      <c r="N256" s="25"/>
      <c r="O256" s="25"/>
    </row>
    <row r="257" spans="1:15">
      <c r="A257" s="1" t="str">
        <f>IF(F257&lt;&gt;"",1+MAX($A$184:A256),"")</f>
        <v/>
      </c>
      <c r="N257" s="25"/>
      <c r="O257" s="25"/>
    </row>
    <row r="258" spans="1:15">
      <c r="A258" s="1" t="str">
        <f>IF(F258&lt;&gt;"",1+MAX($A$184:A257),"")</f>
        <v/>
      </c>
      <c r="N258" s="25"/>
      <c r="O258" s="25"/>
    </row>
    <row r="259" spans="1:15">
      <c r="A259" s="1" t="str">
        <f>IF(F259&lt;&gt;"",1+MAX($A$184:A258),"")</f>
        <v/>
      </c>
      <c r="N259" s="25"/>
      <c r="O259" s="25"/>
    </row>
    <row r="260" spans="1:15">
      <c r="A260" s="1" t="str">
        <f>IF(F260&lt;&gt;"",1+MAX($A$184:A259),"")</f>
        <v/>
      </c>
      <c r="N260" s="25"/>
      <c r="O260" s="25"/>
    </row>
    <row r="261" spans="1:15">
      <c r="A261" s="1" t="str">
        <f>IF(F261&lt;&gt;"",1+MAX($A$184:A260),"")</f>
        <v/>
      </c>
      <c r="N261" s="25"/>
      <c r="O261" s="25"/>
    </row>
    <row r="262" spans="1:15">
      <c r="A262" s="1" t="str">
        <f>IF(F262&lt;&gt;"",1+MAX($A$184:A261),"")</f>
        <v/>
      </c>
      <c r="N262" s="25"/>
      <c r="O262" s="25"/>
    </row>
    <row r="263" spans="1:15">
      <c r="A263" s="1" t="str">
        <f>IF(F263&lt;&gt;"",1+MAX($A$184:A262),"")</f>
        <v/>
      </c>
      <c r="N263" s="25"/>
      <c r="O263" s="25"/>
    </row>
    <row r="264" spans="1:15">
      <c r="A264" s="1" t="str">
        <f>IF(F264&lt;&gt;"",1+MAX($A$184:A263),"")</f>
        <v/>
      </c>
      <c r="N264" s="25"/>
      <c r="O264" s="25"/>
    </row>
    <row r="265" spans="1:15">
      <c r="A265" s="1" t="str">
        <f>IF(F265&lt;&gt;"",1+MAX($A$184:A264),"")</f>
        <v/>
      </c>
      <c r="N265" s="25"/>
      <c r="O265" s="25"/>
    </row>
    <row r="266" spans="1:15">
      <c r="A266" s="1" t="str">
        <f>IF(F266&lt;&gt;"",1+MAX($A$184:A265),"")</f>
        <v/>
      </c>
      <c r="N266" s="25"/>
      <c r="O266" s="25"/>
    </row>
    <row r="267" spans="1:15">
      <c r="A267" s="1" t="str">
        <f>IF(F267&lt;&gt;"",1+MAX($A$184:A266),"")</f>
        <v/>
      </c>
      <c r="N267" s="25"/>
      <c r="O267" s="25"/>
    </row>
    <row r="268" spans="1:15">
      <c r="A268" s="1" t="str">
        <f>IF(F268&lt;&gt;"",1+MAX($A$184:A267),"")</f>
        <v/>
      </c>
      <c r="N268" s="25"/>
      <c r="O268" s="25"/>
    </row>
    <row r="269" spans="1:15">
      <c r="A269" s="1" t="str">
        <f>IF(F269&lt;&gt;"",1+MAX($A$184:A268),"")</f>
        <v/>
      </c>
      <c r="N269" s="25"/>
      <c r="O269" s="25"/>
    </row>
    <row r="270" spans="1:15">
      <c r="A270" s="1" t="str">
        <f>IF(F270&lt;&gt;"",1+MAX($A$184:A269),"")</f>
        <v/>
      </c>
      <c r="N270" s="25"/>
      <c r="O270" s="25"/>
    </row>
    <row r="271" spans="1:15">
      <c r="A271" s="1" t="str">
        <f>IF(F271&lt;&gt;"",1+MAX($A$184:A270),"")</f>
        <v/>
      </c>
      <c r="N271" s="25"/>
      <c r="O271" s="25"/>
    </row>
    <row r="272" spans="1:15">
      <c r="A272" s="1" t="str">
        <f>IF(F272&lt;&gt;"",1+MAX($A$184:A271),"")</f>
        <v/>
      </c>
      <c r="N272" s="25"/>
      <c r="O272" s="25"/>
    </row>
    <row r="273" spans="1:15">
      <c r="A273" s="1" t="str">
        <f>IF(F273&lt;&gt;"",1+MAX($A$184:A272),"")</f>
        <v/>
      </c>
      <c r="N273" s="25"/>
      <c r="O273" s="25"/>
    </row>
    <row r="274" spans="1:15">
      <c r="A274" s="1" t="str">
        <f>IF(F274&lt;&gt;"",1+MAX($A$184:A273),"")</f>
        <v/>
      </c>
      <c r="N274" s="25"/>
      <c r="O274" s="25"/>
    </row>
    <row r="275" spans="1:15">
      <c r="A275" s="1" t="str">
        <f>IF(F275&lt;&gt;"",1+MAX($A$184:A274),"")</f>
        <v/>
      </c>
      <c r="N275" s="25"/>
      <c r="O275" s="25"/>
    </row>
    <row r="276" spans="1:15">
      <c r="A276" s="1" t="str">
        <f>IF(F276&lt;&gt;"",1+MAX($A$184:A275),"")</f>
        <v/>
      </c>
      <c r="N276" s="25"/>
      <c r="O276" s="25"/>
    </row>
    <row r="277" spans="1:15">
      <c r="A277" s="1" t="str">
        <f>IF(F277&lt;&gt;"",1+MAX($A$184:A276),"")</f>
        <v/>
      </c>
      <c r="N277" s="25"/>
      <c r="O277" s="25"/>
    </row>
    <row r="278" spans="1:15">
      <c r="A278" s="1" t="str">
        <f>IF(F278&lt;&gt;"",1+MAX($A$184:A277),"")</f>
        <v/>
      </c>
      <c r="N278" s="25"/>
      <c r="O278" s="25"/>
    </row>
    <row r="279" spans="1:15">
      <c r="A279" s="1" t="str">
        <f>IF(F279&lt;&gt;"",1+MAX($A$184:A278),"")</f>
        <v/>
      </c>
      <c r="N279" s="25"/>
      <c r="O279" s="25"/>
    </row>
    <row r="280" spans="1:15">
      <c r="A280" s="1" t="str">
        <f>IF(F280&lt;&gt;"",1+MAX($A$184:A279),"")</f>
        <v/>
      </c>
      <c r="N280" s="25"/>
      <c r="O280" s="25"/>
    </row>
    <row r="281" spans="1:15">
      <c r="A281" s="1" t="str">
        <f>IF(F281&lt;&gt;"",1+MAX($A$184:A280),"")</f>
        <v/>
      </c>
      <c r="N281" s="25"/>
      <c r="O281" s="25"/>
    </row>
    <row r="282" spans="1:15">
      <c r="A282" s="1" t="str">
        <f>IF(F282&lt;&gt;"",1+MAX($A$184:A281),"")</f>
        <v/>
      </c>
      <c r="N282" s="25"/>
      <c r="O282" s="25"/>
    </row>
    <row r="283" spans="1:15">
      <c r="A283" s="1" t="str">
        <f>IF(F283&lt;&gt;"",1+MAX($A$184:A282),"")</f>
        <v/>
      </c>
      <c r="N283" s="25"/>
      <c r="O283" s="25"/>
    </row>
    <row r="284" spans="1:15">
      <c r="A284" s="1" t="str">
        <f>IF(F284&lt;&gt;"",1+MAX($A$184:A283),"")</f>
        <v/>
      </c>
      <c r="N284" s="25"/>
      <c r="O284" s="25"/>
    </row>
    <row r="285" spans="1:15">
      <c r="A285" s="1" t="str">
        <f>IF(F285&lt;&gt;"",1+MAX($A$184:A284),"")</f>
        <v/>
      </c>
      <c r="N285" s="25"/>
      <c r="O285" s="25"/>
    </row>
    <row r="286" spans="1:15">
      <c r="A286" s="1" t="str">
        <f>IF(F286&lt;&gt;"",1+MAX($A$184:A285),"")</f>
        <v/>
      </c>
      <c r="N286" s="25"/>
      <c r="O286" s="25"/>
    </row>
    <row r="287" spans="1:15">
      <c r="A287" s="1" t="str">
        <f>IF(F287&lt;&gt;"",1+MAX($A$184:A286),"")</f>
        <v/>
      </c>
      <c r="N287" s="25"/>
      <c r="O287" s="25"/>
    </row>
    <row r="288" spans="1:15">
      <c r="A288" s="1" t="str">
        <f>IF(F288&lt;&gt;"",1+MAX($A$184:A287),"")</f>
        <v/>
      </c>
      <c r="N288" s="25"/>
      <c r="O288" s="25"/>
    </row>
    <row r="289" spans="1:15">
      <c r="A289" s="1" t="str">
        <f>IF(F289&lt;&gt;"",1+MAX($A$184:A288),"")</f>
        <v/>
      </c>
      <c r="N289" s="25"/>
      <c r="O289" s="25"/>
    </row>
    <row r="290" spans="1:15">
      <c r="A290" s="1" t="str">
        <f>IF(F290&lt;&gt;"",1+MAX($A$184:A289),"")</f>
        <v/>
      </c>
      <c r="N290" s="25"/>
      <c r="O290" s="25"/>
    </row>
    <row r="291" spans="1:15">
      <c r="A291" s="1" t="str">
        <f>IF(F291&lt;&gt;"",1+MAX($A$184:A290),"")</f>
        <v/>
      </c>
      <c r="N291" s="25"/>
      <c r="O291" s="25"/>
    </row>
    <row r="292" spans="1:15">
      <c r="A292" s="1" t="str">
        <f>IF(F292&lt;&gt;"",1+MAX($A$184:A291),"")</f>
        <v/>
      </c>
      <c r="N292" s="25"/>
      <c r="O292" s="25"/>
    </row>
    <row r="293" spans="1:15">
      <c r="A293" s="1" t="str">
        <f>IF(F293&lt;&gt;"",1+MAX($A$184:A292),"")</f>
        <v/>
      </c>
      <c r="N293" s="25"/>
      <c r="O293" s="25"/>
    </row>
    <row r="294" spans="1:15">
      <c r="A294" s="1" t="str">
        <f>IF(F294&lt;&gt;"",1+MAX($A$184:A293),"")</f>
        <v/>
      </c>
      <c r="N294" s="25"/>
      <c r="O294" s="25"/>
    </row>
    <row r="295" spans="1:15">
      <c r="A295" s="1" t="str">
        <f>IF(F295&lt;&gt;"",1+MAX($A$184:A294),"")</f>
        <v/>
      </c>
      <c r="N295" s="25"/>
      <c r="O295" s="25"/>
    </row>
    <row r="296" spans="1:15">
      <c r="A296" s="1" t="str">
        <f>IF(F296&lt;&gt;"",1+MAX($A$184:A295),"")</f>
        <v/>
      </c>
      <c r="N296" s="25"/>
      <c r="O296" s="25"/>
    </row>
    <row r="297" spans="1:15">
      <c r="A297" s="1" t="str">
        <f>IF(F297&lt;&gt;"",1+MAX($A$184:A296),"")</f>
        <v/>
      </c>
      <c r="N297" s="25"/>
      <c r="O297" s="25"/>
    </row>
    <row r="298" spans="1:15">
      <c r="A298" s="1" t="str">
        <f>IF(F298&lt;&gt;"",1+MAX($A$184:A297),"")</f>
        <v/>
      </c>
      <c r="N298" s="25"/>
      <c r="O298" s="25"/>
    </row>
    <row r="299" spans="1:15">
      <c r="A299" s="1" t="str">
        <f>IF(F299&lt;&gt;"",1+MAX($A$184:A298),"")</f>
        <v/>
      </c>
      <c r="N299" s="25"/>
      <c r="O299" s="25"/>
    </row>
    <row r="300" spans="1:15">
      <c r="A300" s="1" t="str">
        <f>IF(F300&lt;&gt;"",1+MAX($A$184:A299),"")</f>
        <v/>
      </c>
      <c r="N300" s="25"/>
      <c r="O300" s="25"/>
    </row>
    <row r="301" spans="1:15">
      <c r="A301" s="1" t="str">
        <f>IF(F301&lt;&gt;"",1+MAX($A$184:A300),"")</f>
        <v/>
      </c>
      <c r="N301" s="25"/>
      <c r="O301" s="25"/>
    </row>
    <row r="302" spans="1:15">
      <c r="A302" s="1" t="str">
        <f>IF(F302&lt;&gt;"",1+MAX($A$184:A301),"")</f>
        <v/>
      </c>
      <c r="N302" s="25"/>
      <c r="O302" s="25"/>
    </row>
    <row r="303" spans="1:15">
      <c r="A303" s="1" t="str">
        <f>IF(F303&lt;&gt;"",1+MAX($A$184:A302),"")</f>
        <v/>
      </c>
      <c r="N303" s="25"/>
      <c r="O303" s="25"/>
    </row>
    <row r="304" spans="1:15">
      <c r="A304" s="1" t="str">
        <f>IF(F304&lt;&gt;"",1+MAX($A$184:A303),"")</f>
        <v/>
      </c>
      <c r="N304" s="25"/>
      <c r="O304" s="25"/>
    </row>
    <row r="305" spans="1:15">
      <c r="A305" s="1" t="str">
        <f>IF(F305&lt;&gt;"",1+MAX($A$184:A304),"")</f>
        <v/>
      </c>
      <c r="N305" s="25"/>
      <c r="O305" s="25"/>
    </row>
    <row r="306" spans="1:15">
      <c r="A306" s="1" t="str">
        <f>IF(F306&lt;&gt;"",1+MAX($A$184:A305),"")</f>
        <v/>
      </c>
      <c r="N306" s="25"/>
      <c r="O306" s="25"/>
    </row>
    <row r="307" spans="1:15">
      <c r="A307" s="1" t="str">
        <f>IF(F307&lt;&gt;"",1+MAX($A$184:A306),"")</f>
        <v/>
      </c>
      <c r="N307" s="25"/>
      <c r="O307" s="25"/>
    </row>
    <row r="308" spans="1:15">
      <c r="A308" s="1" t="str">
        <f>IF(F308&lt;&gt;"",1+MAX($A$184:A307),"")</f>
        <v/>
      </c>
      <c r="N308" s="25"/>
      <c r="O308" s="25"/>
    </row>
    <row r="309" spans="1:15">
      <c r="A309" s="1" t="str">
        <f>IF(F309&lt;&gt;"",1+MAX($A$184:A308),"")</f>
        <v/>
      </c>
      <c r="N309" s="25"/>
      <c r="O309" s="25"/>
    </row>
    <row r="310" spans="1:15">
      <c r="A310" s="1" t="str">
        <f>IF(F310&lt;&gt;"",1+MAX($A$184:A309),"")</f>
        <v/>
      </c>
      <c r="N310" s="25"/>
      <c r="O310" s="25"/>
    </row>
    <row r="311" spans="1:15">
      <c r="A311" s="1" t="str">
        <f>IF(F311&lt;&gt;"",1+MAX($A$184:A310),"")</f>
        <v/>
      </c>
      <c r="N311" s="25"/>
      <c r="O311" s="25"/>
    </row>
    <row r="312" spans="1:15">
      <c r="A312" s="1" t="str">
        <f>IF(F312&lt;&gt;"",1+MAX($A$184:A311),"")</f>
        <v/>
      </c>
      <c r="N312" s="25"/>
      <c r="O312" s="25"/>
    </row>
    <row r="313" spans="1:15">
      <c r="A313" s="1" t="str">
        <f>IF(F313&lt;&gt;"",1+MAX($A$184:A312),"")</f>
        <v/>
      </c>
      <c r="N313" s="25"/>
      <c r="O313" s="25"/>
    </row>
    <row r="314" spans="1:15">
      <c r="A314" s="1" t="str">
        <f>IF(F314&lt;&gt;"",1+MAX($A$184:A313),"")</f>
        <v/>
      </c>
      <c r="N314" s="25"/>
      <c r="O314" s="25"/>
    </row>
    <row r="315" spans="1:15">
      <c r="A315" s="1" t="str">
        <f>IF(F315&lt;&gt;"",1+MAX($A$184:A314),"")</f>
        <v/>
      </c>
      <c r="N315" s="25"/>
      <c r="O315" s="25"/>
    </row>
    <row r="316" spans="1:15">
      <c r="A316" s="1" t="str">
        <f>IF(F316&lt;&gt;"",1+MAX($A$184:A315),"")</f>
        <v/>
      </c>
      <c r="N316" s="25"/>
      <c r="O316" s="25"/>
    </row>
    <row r="317" spans="1:15">
      <c r="A317" s="1" t="str">
        <f>IF(F317&lt;&gt;"",1+MAX($A$184:A316),"")</f>
        <v/>
      </c>
      <c r="N317" s="25"/>
      <c r="O317" s="25"/>
    </row>
    <row r="318" spans="1:15">
      <c r="A318" s="1" t="str">
        <f>IF(F318&lt;&gt;"",1+MAX($A$184:A317),"")</f>
        <v/>
      </c>
      <c r="N318" s="25"/>
      <c r="O318" s="25"/>
    </row>
    <row r="319" spans="1:15">
      <c r="A319" s="1" t="str">
        <f>IF(F319&lt;&gt;"",1+MAX($A$184:A318),"")</f>
        <v/>
      </c>
      <c r="N319" s="25"/>
      <c r="O319" s="25"/>
    </row>
    <row r="320" spans="1:15">
      <c r="A320" s="1" t="str">
        <f>IF(F320&lt;&gt;"",1+MAX($A$184:A319),"")</f>
        <v/>
      </c>
      <c r="N320" s="25"/>
      <c r="O320" s="25"/>
    </row>
    <row r="321" spans="1:15">
      <c r="A321" s="1" t="str">
        <f>IF(F321&lt;&gt;"",1+MAX($A$184:A320),"")</f>
        <v/>
      </c>
      <c r="N321" s="25"/>
      <c r="O321" s="25"/>
    </row>
    <row r="322" spans="1:15">
      <c r="A322" s="1" t="str">
        <f>IF(F322&lt;&gt;"",1+MAX($A$184:A321),"")</f>
        <v/>
      </c>
      <c r="N322" s="25"/>
      <c r="O322" s="25"/>
    </row>
    <row r="323" spans="1:15">
      <c r="A323" s="1" t="str">
        <f>IF(F323&lt;&gt;"",1+MAX($A$184:A322),"")</f>
        <v/>
      </c>
      <c r="N323" s="25"/>
      <c r="O323" s="25"/>
    </row>
    <row r="324" spans="1:15">
      <c r="A324" s="1" t="str">
        <f>IF(F324&lt;&gt;"",1+MAX($A$184:A323),"")</f>
        <v/>
      </c>
      <c r="N324" s="25"/>
      <c r="O324" s="25"/>
    </row>
    <row r="325" spans="1:15">
      <c r="A325" s="1" t="str">
        <f>IF(F325&lt;&gt;"",1+MAX($A$184:A324),"")</f>
        <v/>
      </c>
      <c r="N325" s="25"/>
      <c r="O325" s="25"/>
    </row>
    <row r="326" spans="1:15">
      <c r="A326" s="1" t="str">
        <f>IF(F326&lt;&gt;"",1+MAX($A$184:A325),"")</f>
        <v/>
      </c>
      <c r="N326" s="25"/>
      <c r="O326" s="25"/>
    </row>
    <row r="327" spans="1:15">
      <c r="A327" s="1" t="str">
        <f>IF(F327&lt;&gt;"",1+MAX($A$184:A326),"")</f>
        <v/>
      </c>
      <c r="N327" s="25"/>
      <c r="O327" s="25"/>
    </row>
    <row r="328" spans="1:15">
      <c r="A328" s="1" t="str">
        <f>IF(F328&lt;&gt;"",1+MAX($A$184:A327),"")</f>
        <v/>
      </c>
      <c r="N328" s="25"/>
      <c r="O328" s="25"/>
    </row>
    <row r="329" spans="1:15">
      <c r="A329" s="1" t="str">
        <f>IF(F329&lt;&gt;"",1+MAX($A$184:A328),"")</f>
        <v/>
      </c>
      <c r="N329" s="25"/>
      <c r="O329" s="25"/>
    </row>
    <row r="330" spans="1:15">
      <c r="A330" s="1" t="str">
        <f>IF(F330&lt;&gt;"",1+MAX($A$184:A329),"")</f>
        <v/>
      </c>
      <c r="N330" s="25"/>
      <c r="O330" s="25"/>
    </row>
    <row r="331" spans="1:15">
      <c r="A331" s="1" t="str">
        <f>IF(F331&lt;&gt;"",1+MAX($A$184:A330),"")</f>
        <v/>
      </c>
      <c r="N331" s="25"/>
      <c r="O331" s="25"/>
    </row>
    <row r="332" spans="1:15">
      <c r="A332" s="1" t="str">
        <f>IF(F332&lt;&gt;"",1+MAX($A$184:A331),"")</f>
        <v/>
      </c>
      <c r="N332" s="25"/>
      <c r="O332" s="25"/>
    </row>
    <row r="333" spans="1:15">
      <c r="A333" s="1" t="str">
        <f>IF(F333&lt;&gt;"",1+MAX($A$184:A332),"")</f>
        <v/>
      </c>
      <c r="N333" s="25"/>
      <c r="O333" s="25"/>
    </row>
    <row r="334" spans="1:15">
      <c r="A334" s="1" t="str">
        <f>IF(F334&lt;&gt;"",1+MAX($A$184:A333),"")</f>
        <v/>
      </c>
      <c r="N334" s="25"/>
      <c r="O334" s="25"/>
    </row>
    <row r="335" spans="1:15">
      <c r="A335" s="1" t="str">
        <f>IF(F335&lt;&gt;"",1+MAX($A$184:A334),"")</f>
        <v/>
      </c>
      <c r="N335" s="25"/>
      <c r="O335" s="25"/>
    </row>
    <row r="336" spans="1:15">
      <c r="A336" s="1" t="str">
        <f>IF(F336&lt;&gt;"",1+MAX($A$184:A335),"")</f>
        <v/>
      </c>
      <c r="N336" s="25"/>
      <c r="O336" s="25"/>
    </row>
    <row r="337" spans="1:15">
      <c r="A337" s="1" t="str">
        <f>IF(F337&lt;&gt;"",1+MAX($A$184:A336),"")</f>
        <v/>
      </c>
      <c r="N337" s="25"/>
      <c r="O337" s="25"/>
    </row>
    <row r="338" spans="1:15">
      <c r="A338" s="1" t="str">
        <f>IF(F338&lt;&gt;"",1+MAX($A$184:A337),"")</f>
        <v/>
      </c>
      <c r="N338" s="25"/>
      <c r="O338" s="25"/>
    </row>
    <row r="339" spans="1:15">
      <c r="A339" s="1" t="str">
        <f>IF(F339&lt;&gt;"",1+MAX($A$184:A338),"")</f>
        <v/>
      </c>
      <c r="N339" s="25"/>
      <c r="O339" s="25"/>
    </row>
    <row r="340" spans="1:15">
      <c r="A340" s="1" t="str">
        <f>IF(F340&lt;&gt;"",1+MAX($A$184:A339),"")</f>
        <v/>
      </c>
      <c r="N340" s="25"/>
      <c r="O340" s="25"/>
    </row>
    <row r="341" spans="1:15">
      <c r="A341" s="1" t="str">
        <f>IF(F341&lt;&gt;"",1+MAX($A$184:A340),"")</f>
        <v/>
      </c>
      <c r="N341" s="25"/>
      <c r="O341" s="25"/>
    </row>
    <row r="342" spans="1:15">
      <c r="A342" s="1" t="str">
        <f>IF(F342&lt;&gt;"",1+MAX($A$184:A341),"")</f>
        <v/>
      </c>
      <c r="N342" s="25"/>
      <c r="O342" s="25"/>
    </row>
    <row r="343" spans="1:15">
      <c r="A343" s="1" t="str">
        <f>IF(F343&lt;&gt;"",1+MAX($A$184:A342),"")</f>
        <v/>
      </c>
      <c r="N343" s="25"/>
      <c r="O343" s="25"/>
    </row>
    <row r="344" spans="1:15">
      <c r="N344" s="25"/>
      <c r="O344" s="25"/>
    </row>
    <row r="345" spans="1:15">
      <c r="N345" s="25"/>
      <c r="O345" s="25"/>
    </row>
    <row r="346" spans="1:15">
      <c r="N346" s="25"/>
      <c r="O346" s="25"/>
    </row>
    <row r="347" spans="1:15">
      <c r="N347" s="25"/>
      <c r="O347" s="25"/>
    </row>
    <row r="348" spans="1:15">
      <c r="N348" s="25"/>
      <c r="O348" s="25"/>
    </row>
    <row r="349" spans="1:15">
      <c r="N349" s="25"/>
      <c r="O349" s="25"/>
    </row>
    <row r="350" spans="1:15">
      <c r="N350" s="25"/>
      <c r="O350" s="25"/>
    </row>
    <row r="351" spans="1:15">
      <c r="N351" s="25"/>
      <c r="O351" s="25"/>
    </row>
    <row r="352" spans="1:15">
      <c r="N352" s="25"/>
      <c r="O352" s="25"/>
    </row>
    <row r="353" spans="14:15">
      <c r="N353" s="25"/>
      <c r="O353" s="25"/>
    </row>
    <row r="354" spans="14:15">
      <c r="N354" s="25"/>
      <c r="O354" s="25"/>
    </row>
    <row r="355" spans="14:15">
      <c r="N355" s="25"/>
      <c r="O355" s="25"/>
    </row>
    <row r="356" spans="14:15">
      <c r="N356" s="25"/>
      <c r="O356" s="25"/>
    </row>
    <row r="357" spans="14:15">
      <c r="N357" s="25"/>
      <c r="O357" s="25"/>
    </row>
    <row r="358" spans="14:15">
      <c r="N358" s="25"/>
      <c r="O358" s="25"/>
    </row>
    <row r="359" spans="14:15">
      <c r="N359" s="25"/>
      <c r="O359" s="25"/>
    </row>
    <row r="360" spans="14:15">
      <c r="N360" s="25"/>
      <c r="O360" s="25"/>
    </row>
    <row r="361" spans="14:15">
      <c r="N361" s="25"/>
      <c r="O361" s="25"/>
    </row>
    <row r="362" spans="14:15">
      <c r="N362" s="25"/>
      <c r="O362" s="25"/>
    </row>
    <row r="363" spans="14:15">
      <c r="N363" s="25"/>
      <c r="O363" s="25"/>
    </row>
    <row r="364" spans="14:15">
      <c r="N364" s="25"/>
      <c r="O364" s="25"/>
    </row>
    <row r="365" spans="14:15">
      <c r="N365" s="25"/>
      <c r="O365" s="25"/>
    </row>
    <row r="366" spans="14:15">
      <c r="N366" s="25"/>
      <c r="O366" s="25"/>
    </row>
    <row r="367" spans="14:15">
      <c r="N367" s="25"/>
      <c r="O367" s="25"/>
    </row>
    <row r="368" spans="14:15">
      <c r="N368" s="25"/>
      <c r="O368" s="25"/>
    </row>
    <row r="369" spans="14:15">
      <c r="N369" s="25"/>
      <c r="O369" s="25"/>
    </row>
    <row r="370" spans="14:15">
      <c r="N370" s="25"/>
      <c r="O370" s="25"/>
    </row>
    <row r="371" spans="14:15">
      <c r="N371" s="25"/>
      <c r="O371" s="25"/>
    </row>
    <row r="372" spans="14:15">
      <c r="N372" s="25"/>
      <c r="O372" s="25"/>
    </row>
    <row r="373" spans="14:15">
      <c r="N373" s="25"/>
      <c r="O373" s="25"/>
    </row>
    <row r="374" spans="14:15">
      <c r="N374" s="25"/>
      <c r="O374" s="25"/>
    </row>
    <row r="375" spans="14:15">
      <c r="N375" s="25"/>
      <c r="O375" s="25"/>
    </row>
    <row r="376" spans="14:15">
      <c r="N376" s="25"/>
      <c r="O376" s="25"/>
    </row>
    <row r="377" spans="14:15">
      <c r="N377" s="25"/>
      <c r="O377" s="25"/>
    </row>
    <row r="378" spans="14:15">
      <c r="N378" s="25"/>
      <c r="O378" s="25"/>
    </row>
    <row r="379" spans="14:15">
      <c r="N379" s="25"/>
      <c r="O379" s="25"/>
    </row>
    <row r="380" spans="14:15">
      <c r="N380" s="25"/>
      <c r="O380" s="25"/>
    </row>
    <row r="381" spans="14:15">
      <c r="N381" s="25"/>
      <c r="O381" s="25"/>
    </row>
    <row r="382" spans="14:15">
      <c r="N382" s="25"/>
      <c r="O382" s="25"/>
    </row>
    <row r="383" spans="14:15">
      <c r="N383" s="25"/>
      <c r="O383" s="25"/>
    </row>
    <row r="384" spans="14:15">
      <c r="N384" s="25"/>
      <c r="O384" s="25"/>
    </row>
    <row r="385" spans="14:15">
      <c r="N385" s="25"/>
      <c r="O385" s="25"/>
    </row>
    <row r="386" spans="14:15">
      <c r="N386" s="25"/>
      <c r="O386" s="25"/>
    </row>
    <row r="387" spans="14:15">
      <c r="N387" s="25"/>
      <c r="O387" s="25"/>
    </row>
    <row r="388" spans="14:15">
      <c r="N388" s="25"/>
      <c r="O388" s="25"/>
    </row>
    <row r="389" spans="14:15">
      <c r="N389" s="25"/>
      <c r="O389" s="25"/>
    </row>
    <row r="390" spans="14:15">
      <c r="N390" s="25"/>
      <c r="O390" s="25"/>
    </row>
    <row r="391" spans="14:15">
      <c r="N391" s="25"/>
      <c r="O391" s="25"/>
    </row>
    <row r="392" spans="14:15">
      <c r="N392" s="25"/>
      <c r="O392" s="25"/>
    </row>
    <row r="393" spans="14:15">
      <c r="N393" s="25"/>
      <c r="O393" s="25"/>
    </row>
    <row r="394" spans="14:15">
      <c r="N394" s="25"/>
      <c r="O394" s="25"/>
    </row>
    <row r="395" spans="14:15">
      <c r="N395" s="25"/>
      <c r="O395" s="25"/>
    </row>
    <row r="396" spans="14:15">
      <c r="N396" s="25"/>
      <c r="O396" s="25"/>
    </row>
    <row r="397" spans="14:15">
      <c r="N397" s="25"/>
      <c r="O397" s="25"/>
    </row>
    <row r="398" spans="14:15">
      <c r="N398" s="25"/>
      <c r="O398" s="25"/>
    </row>
    <row r="399" spans="14:15">
      <c r="N399" s="25"/>
      <c r="O399" s="25"/>
    </row>
    <row r="400" spans="14:15">
      <c r="N400" s="25"/>
      <c r="O400" s="25"/>
    </row>
    <row r="401" spans="14:15">
      <c r="N401" s="25"/>
      <c r="O401" s="25"/>
    </row>
    <row r="402" spans="14:15">
      <c r="N402" s="25"/>
      <c r="O402" s="25"/>
    </row>
    <row r="403" spans="14:15">
      <c r="N403" s="25"/>
      <c r="O403" s="25"/>
    </row>
    <row r="404" spans="14:15">
      <c r="N404" s="25"/>
      <c r="O404" s="25"/>
    </row>
    <row r="405" spans="14:15">
      <c r="N405" s="25"/>
      <c r="O405" s="25"/>
    </row>
    <row r="406" spans="14:15">
      <c r="N406" s="25"/>
      <c r="O406" s="25"/>
    </row>
    <row r="407" spans="14:15">
      <c r="N407" s="25"/>
      <c r="O407" s="25"/>
    </row>
    <row r="408" spans="14:15">
      <c r="N408" s="25"/>
      <c r="O408" s="25"/>
    </row>
    <row r="409" spans="14:15">
      <c r="N409" s="25"/>
      <c r="O409" s="25"/>
    </row>
    <row r="410" spans="14:15">
      <c r="N410" s="25"/>
      <c r="O410" s="25"/>
    </row>
    <row r="411" spans="14:15">
      <c r="N411" s="25"/>
      <c r="O411" s="25"/>
    </row>
    <row r="412" spans="14:15">
      <c r="N412" s="25"/>
      <c r="O412" s="25"/>
    </row>
    <row r="413" spans="14:15">
      <c r="N413" s="25"/>
      <c r="O413" s="25"/>
    </row>
    <row r="414" spans="14:15">
      <c r="N414" s="25"/>
      <c r="O414" s="25"/>
    </row>
    <row r="415" spans="14:15">
      <c r="N415" s="25"/>
      <c r="O415" s="25"/>
    </row>
    <row r="416" spans="14:15">
      <c r="N416" s="25"/>
      <c r="O416" s="25"/>
    </row>
    <row r="417" spans="14:15">
      <c r="N417" s="25"/>
      <c r="O417" s="25"/>
    </row>
    <row r="418" spans="14:15">
      <c r="N418" s="25"/>
      <c r="O418" s="25"/>
    </row>
    <row r="419" spans="14:15">
      <c r="N419" s="25"/>
      <c r="O419" s="25"/>
    </row>
    <row r="420" spans="14:15">
      <c r="N420" s="25"/>
      <c r="O420" s="25"/>
    </row>
    <row r="421" spans="14:15">
      <c r="N421" s="25"/>
      <c r="O421" s="25"/>
    </row>
    <row r="422" spans="14:15">
      <c r="N422" s="25"/>
      <c r="O422" s="25"/>
    </row>
    <row r="423" spans="14:15">
      <c r="N423" s="25"/>
      <c r="O423" s="25"/>
    </row>
    <row r="424" spans="14:15">
      <c r="N424" s="25"/>
      <c r="O424" s="25"/>
    </row>
    <row r="425" spans="14:15">
      <c r="N425" s="25"/>
      <c r="O425" s="25"/>
    </row>
    <row r="426" spans="14:15">
      <c r="N426" s="25"/>
      <c r="O426" s="25"/>
    </row>
    <row r="427" spans="14:15">
      <c r="N427" s="25"/>
      <c r="O427" s="25"/>
    </row>
    <row r="428" spans="14:15">
      <c r="N428" s="25"/>
      <c r="O428" s="25"/>
    </row>
    <row r="429" spans="14:15">
      <c r="N429" s="25"/>
      <c r="O429" s="25"/>
    </row>
    <row r="430" spans="14:15">
      <c r="N430" s="25"/>
      <c r="O430" s="25"/>
    </row>
    <row r="431" spans="14:15">
      <c r="N431" s="25"/>
      <c r="O431" s="25"/>
    </row>
    <row r="432" spans="14:15">
      <c r="N432" s="25"/>
      <c r="O432" s="25"/>
    </row>
    <row r="433" spans="14:15">
      <c r="N433" s="25"/>
      <c r="O433" s="25"/>
    </row>
    <row r="434" spans="14:15">
      <c r="N434" s="25"/>
      <c r="O434" s="25"/>
    </row>
    <row r="435" spans="14:15">
      <c r="N435" s="25"/>
      <c r="O435" s="25"/>
    </row>
    <row r="436" spans="14:15">
      <c r="N436" s="25"/>
      <c r="O436" s="25"/>
    </row>
    <row r="437" spans="14:15">
      <c r="N437" s="25"/>
      <c r="O437" s="25"/>
    </row>
    <row r="438" spans="14:15">
      <c r="N438" s="25"/>
      <c r="O438" s="25"/>
    </row>
    <row r="439" spans="14:15">
      <c r="N439" s="25"/>
      <c r="O439" s="25"/>
    </row>
    <row r="440" spans="14:15">
      <c r="N440" s="25"/>
      <c r="O440" s="25"/>
    </row>
    <row r="441" spans="14:15">
      <c r="N441" s="25"/>
      <c r="O441" s="25"/>
    </row>
    <row r="442" spans="14:15">
      <c r="N442" s="25"/>
      <c r="O442" s="25"/>
    </row>
    <row r="443" spans="14:15">
      <c r="N443" s="25"/>
      <c r="O443" s="25"/>
    </row>
    <row r="444" spans="14:15">
      <c r="N444" s="25"/>
      <c r="O444" s="25"/>
    </row>
    <row r="445" spans="14:15">
      <c r="N445" s="25"/>
      <c r="O445" s="25"/>
    </row>
    <row r="446" spans="14:15">
      <c r="N446" s="25"/>
      <c r="O446" s="25"/>
    </row>
    <row r="447" spans="14:15">
      <c r="N447" s="25"/>
      <c r="O447" s="25"/>
    </row>
    <row r="448" spans="14:15">
      <c r="N448" s="25"/>
      <c r="O448" s="25"/>
    </row>
    <row r="449" spans="14:15">
      <c r="N449" s="25"/>
      <c r="O449" s="25"/>
    </row>
    <row r="450" spans="14:15">
      <c r="N450" s="25"/>
      <c r="O450" s="25"/>
    </row>
    <row r="451" spans="14:15">
      <c r="N451" s="25"/>
      <c r="O451" s="25"/>
    </row>
    <row r="452" spans="14:15">
      <c r="N452" s="25"/>
      <c r="O452" s="25"/>
    </row>
    <row r="453" spans="14:15">
      <c r="N453" s="25"/>
      <c r="O453" s="25"/>
    </row>
    <row r="454" spans="14:15">
      <c r="N454" s="25"/>
      <c r="O454" s="25"/>
    </row>
    <row r="455" spans="14:15">
      <c r="N455" s="25"/>
      <c r="O455" s="25"/>
    </row>
    <row r="456" spans="14:15">
      <c r="N456" s="25"/>
      <c r="O456" s="25"/>
    </row>
    <row r="457" spans="14:15">
      <c r="N457" s="25"/>
      <c r="O457" s="25"/>
    </row>
    <row r="458" spans="14:15">
      <c r="N458" s="25"/>
      <c r="O458" s="25"/>
    </row>
    <row r="459" spans="14:15">
      <c r="N459" s="25"/>
      <c r="O459" s="25"/>
    </row>
    <row r="460" spans="14:15">
      <c r="N460" s="25"/>
      <c r="O460" s="25"/>
    </row>
    <row r="461" spans="14:15">
      <c r="N461" s="25"/>
      <c r="O461" s="25"/>
    </row>
    <row r="462" spans="14:15">
      <c r="N462" s="25"/>
      <c r="O462" s="25"/>
    </row>
    <row r="463" spans="14:15">
      <c r="N463" s="25"/>
      <c r="O463" s="25"/>
    </row>
    <row r="464" spans="14:15">
      <c r="N464" s="25"/>
      <c r="O464" s="25"/>
    </row>
    <row r="465" spans="14:15">
      <c r="N465" s="25"/>
      <c r="O465" s="25"/>
    </row>
    <row r="466" spans="14:15">
      <c r="N466" s="25"/>
      <c r="O466" s="25"/>
    </row>
    <row r="467" spans="14:15">
      <c r="N467" s="25"/>
      <c r="O467" s="25"/>
    </row>
    <row r="468" spans="14:15">
      <c r="N468" s="25"/>
      <c r="O468" s="25"/>
    </row>
    <row r="469" spans="14:15">
      <c r="N469" s="25"/>
      <c r="O469" s="25"/>
    </row>
    <row r="470" spans="14:15">
      <c r="N470" s="25"/>
      <c r="O470" s="25"/>
    </row>
    <row r="471" spans="14:15">
      <c r="N471" s="25"/>
      <c r="O471" s="25"/>
    </row>
    <row r="472" spans="14:15">
      <c r="N472" s="25"/>
      <c r="O472" s="25"/>
    </row>
    <row r="473" spans="14:15">
      <c r="N473" s="25"/>
      <c r="O473" s="25"/>
    </row>
    <row r="474" spans="14:15">
      <c r="N474" s="25"/>
      <c r="O474" s="25"/>
    </row>
    <row r="475" spans="14:15">
      <c r="N475" s="25"/>
      <c r="O475" s="25"/>
    </row>
    <row r="476" spans="14:15">
      <c r="N476" s="25"/>
      <c r="O476" s="25"/>
    </row>
    <row r="477" spans="14:15">
      <c r="N477" s="25"/>
      <c r="O477" s="25"/>
    </row>
    <row r="478" spans="14:15">
      <c r="N478" s="25"/>
      <c r="O478" s="25"/>
    </row>
    <row r="479" spans="14:15">
      <c r="N479" s="25"/>
      <c r="O479" s="25"/>
    </row>
    <row r="480" spans="14:15">
      <c r="N480" s="25"/>
      <c r="O480" s="25"/>
    </row>
    <row r="481" spans="14:15">
      <c r="N481" s="25"/>
      <c r="O481" s="25"/>
    </row>
    <row r="482" spans="14:15">
      <c r="N482" s="25"/>
      <c r="O482" s="25"/>
    </row>
    <row r="483" spans="14:15">
      <c r="N483" s="25"/>
      <c r="O483" s="25"/>
    </row>
    <row r="484" spans="14:15">
      <c r="N484" s="25"/>
      <c r="O484" s="25"/>
    </row>
    <row r="485" spans="14:15">
      <c r="N485" s="25"/>
      <c r="O485" s="25"/>
    </row>
    <row r="486" spans="14:15">
      <c r="N486" s="25"/>
      <c r="O486" s="25"/>
    </row>
    <row r="487" spans="14:15">
      <c r="N487" s="25"/>
      <c r="O487" s="25"/>
    </row>
    <row r="488" spans="14:15">
      <c r="N488" s="25"/>
      <c r="O488" s="25"/>
    </row>
    <row r="489" spans="14:15">
      <c r="N489" s="25"/>
      <c r="O489" s="25"/>
    </row>
    <row r="490" spans="14:15">
      <c r="N490" s="25"/>
      <c r="O490" s="25"/>
    </row>
    <row r="491" spans="14:15">
      <c r="N491" s="25"/>
      <c r="O491" s="25"/>
    </row>
    <row r="492" spans="14:15">
      <c r="N492" s="25"/>
      <c r="O492" s="25"/>
    </row>
    <row r="493" spans="14:15">
      <c r="N493" s="25"/>
      <c r="O493" s="25"/>
    </row>
    <row r="494" spans="14:15">
      <c r="N494" s="25"/>
      <c r="O494" s="25"/>
    </row>
    <row r="495" spans="14:15">
      <c r="N495" s="25"/>
      <c r="O495" s="25"/>
    </row>
    <row r="496" spans="14:15">
      <c r="N496" s="25"/>
      <c r="O496" s="25"/>
    </row>
    <row r="497" spans="14:15">
      <c r="N497" s="25"/>
      <c r="O497" s="25"/>
    </row>
    <row r="498" spans="14:15">
      <c r="N498" s="25"/>
      <c r="O498" s="25"/>
    </row>
    <row r="499" spans="14:15">
      <c r="N499" s="25"/>
      <c r="O499" s="25"/>
    </row>
    <row r="500" spans="14:15">
      <c r="N500" s="25"/>
      <c r="O500" s="25"/>
    </row>
    <row r="501" spans="14:15">
      <c r="N501" s="25"/>
      <c r="O501" s="25"/>
    </row>
    <row r="502" spans="14:15">
      <c r="N502" s="25"/>
      <c r="O502" s="25"/>
    </row>
    <row r="503" spans="14:15">
      <c r="N503" s="25"/>
      <c r="O503" s="25"/>
    </row>
    <row r="504" spans="14:15">
      <c r="N504" s="25"/>
      <c r="O504" s="25"/>
    </row>
    <row r="505" spans="14:15">
      <c r="N505" s="25"/>
      <c r="O505" s="25"/>
    </row>
    <row r="506" spans="14:15">
      <c r="N506" s="25"/>
      <c r="O506" s="25"/>
    </row>
    <row r="507" spans="14:15">
      <c r="N507" s="25"/>
      <c r="O507" s="25"/>
    </row>
    <row r="508" spans="14:15">
      <c r="N508" s="25"/>
      <c r="O508" s="25"/>
    </row>
    <row r="509" spans="14:15">
      <c r="N509" s="25"/>
      <c r="O509" s="25"/>
    </row>
    <row r="510" spans="14:15">
      <c r="N510" s="25"/>
      <c r="O510" s="25"/>
    </row>
    <row r="511" spans="14:15">
      <c r="N511" s="25"/>
      <c r="O511" s="25"/>
    </row>
    <row r="512" spans="14:15">
      <c r="N512" s="25"/>
      <c r="O512" s="25"/>
    </row>
    <row r="513" spans="14:15">
      <c r="N513" s="25"/>
      <c r="O513" s="25"/>
    </row>
    <row r="514" spans="14:15">
      <c r="N514" s="25"/>
      <c r="O514" s="25"/>
    </row>
    <row r="515" spans="14:15">
      <c r="N515" s="25"/>
      <c r="O515" s="25"/>
    </row>
    <row r="516" spans="14:15">
      <c r="N516" s="25"/>
      <c r="O516" s="25"/>
    </row>
    <row r="517" spans="14:15">
      <c r="N517" s="25"/>
      <c r="O517" s="25"/>
    </row>
    <row r="518" spans="14:15">
      <c r="N518" s="25"/>
      <c r="O518" s="25"/>
    </row>
    <row r="519" spans="14:15">
      <c r="N519" s="25"/>
      <c r="O519" s="25"/>
    </row>
    <row r="520" spans="14:15">
      <c r="N520" s="25"/>
      <c r="O520" s="25"/>
    </row>
    <row r="521" spans="14:15">
      <c r="N521" s="25"/>
      <c r="O521" s="25"/>
    </row>
    <row r="522" spans="14:15">
      <c r="N522" s="25"/>
      <c r="O522" s="25"/>
    </row>
    <row r="523" spans="14:15">
      <c r="N523" s="25"/>
      <c r="O523" s="25"/>
    </row>
    <row r="524" spans="14:15">
      <c r="N524" s="25"/>
      <c r="O524" s="25"/>
    </row>
    <row r="525" spans="14:15">
      <c r="N525" s="25"/>
      <c r="O525" s="25"/>
    </row>
    <row r="526" spans="14:15">
      <c r="N526" s="25"/>
      <c r="O526" s="25"/>
    </row>
    <row r="527" spans="14:15">
      <c r="N527" s="25"/>
      <c r="O527" s="25"/>
    </row>
    <row r="528" spans="14:15">
      <c r="N528" s="25"/>
      <c r="O528" s="25"/>
    </row>
    <row r="529" spans="14:15">
      <c r="N529" s="25"/>
      <c r="O529" s="25"/>
    </row>
    <row r="530" spans="14:15">
      <c r="N530" s="25"/>
      <c r="O530" s="25"/>
    </row>
  </sheetData>
  <sortState ref="C471:C523">
    <sortCondition ref="C471:C523"/>
  </sortState>
  <mergeCells count="9">
    <mergeCell ref="A1:P1"/>
    <mergeCell ref="A2:B2"/>
    <mergeCell ref="D2:E2"/>
    <mergeCell ref="F2:I2"/>
    <mergeCell ref="A3:B3"/>
    <mergeCell ref="D3:E3"/>
    <mergeCell ref="F3:I3"/>
    <mergeCell ref="A19:O19"/>
    <mergeCell ref="A7:O7"/>
  </mergeCells>
  <phoneticPr fontId="19" type="noConversion"/>
  <conditionalFormatting sqref="C22">
    <cfRule type="duplicateValues" dxfId="45" priority="3"/>
  </conditionalFormatting>
  <conditionalFormatting sqref="C36">
    <cfRule type="duplicateValues" dxfId="44" priority="2"/>
  </conditionalFormatting>
  <conditionalFormatting sqref="C45">
    <cfRule type="duplicateValues" dxfId="43" priority="1"/>
  </conditionalFormatting>
  <conditionalFormatting sqref="C23:D35 C37:D44 D36 C46:D62 D45">
    <cfRule type="duplicateValues" dxfId="42" priority="75"/>
  </conditionalFormatting>
  <conditionalFormatting sqref="C64:D67 C69:D85 C68 C87:D101 C86">
    <cfRule type="duplicateValues" dxfId="41" priority="72"/>
  </conditionalFormatting>
  <conditionalFormatting sqref="C167:D173 C159:D160 C163:D164 C157:D157 C161:C162 C165:C166">
    <cfRule type="duplicateValues" dxfId="40" priority="92"/>
  </conditionalFormatting>
  <conditionalFormatting sqref="C174:D175 C155:D156">
    <cfRule type="duplicateValues" dxfId="39" priority="95"/>
  </conditionalFormatting>
  <conditionalFormatting sqref="D22">
    <cfRule type="duplicateValues" dxfId="38" priority="4"/>
  </conditionalFormatting>
  <conditionalFormatting sqref="D68">
    <cfRule type="duplicateValues" dxfId="37" priority="70"/>
  </conditionalFormatting>
  <conditionalFormatting sqref="D86">
    <cfRule type="duplicateValues" dxfId="36" priority="69"/>
  </conditionalFormatting>
  <conditionalFormatting sqref="D103">
    <cfRule type="duplicateValues" dxfId="35" priority="67"/>
  </conditionalFormatting>
  <conditionalFormatting sqref="D106">
    <cfRule type="duplicateValues" dxfId="34" priority="66"/>
  </conditionalFormatting>
  <conditionalFormatting sqref="D107">
    <cfRule type="duplicateValues" dxfId="33" priority="65"/>
  </conditionalFormatting>
  <conditionalFormatting sqref="D108">
    <cfRule type="duplicateValues" dxfId="32" priority="64"/>
  </conditionalFormatting>
  <conditionalFormatting sqref="D110">
    <cfRule type="duplicateValues" dxfId="31" priority="63"/>
  </conditionalFormatting>
  <conditionalFormatting sqref="D111">
    <cfRule type="duplicateValues" dxfId="30" priority="62"/>
  </conditionalFormatting>
  <conditionalFormatting sqref="D112">
    <cfRule type="duplicateValues" dxfId="29" priority="61"/>
  </conditionalFormatting>
  <conditionalFormatting sqref="D115">
    <cfRule type="duplicateValues" dxfId="28" priority="60"/>
  </conditionalFormatting>
  <conditionalFormatting sqref="D116">
    <cfRule type="duplicateValues" dxfId="27" priority="59"/>
  </conditionalFormatting>
  <conditionalFormatting sqref="D118">
    <cfRule type="duplicateValues" dxfId="26" priority="58"/>
  </conditionalFormatting>
  <conditionalFormatting sqref="D119">
    <cfRule type="duplicateValues" dxfId="25" priority="57"/>
  </conditionalFormatting>
  <conditionalFormatting sqref="D120">
    <cfRule type="duplicateValues" dxfId="24" priority="56"/>
  </conditionalFormatting>
  <conditionalFormatting sqref="D123">
    <cfRule type="duplicateValues" dxfId="23" priority="55"/>
  </conditionalFormatting>
  <conditionalFormatting sqref="D124">
    <cfRule type="duplicateValues" dxfId="22" priority="54"/>
  </conditionalFormatting>
  <conditionalFormatting sqref="D126">
    <cfRule type="duplicateValues" dxfId="21" priority="53"/>
  </conditionalFormatting>
  <conditionalFormatting sqref="D128">
    <cfRule type="duplicateValues" dxfId="20" priority="52"/>
  </conditionalFormatting>
  <conditionalFormatting sqref="D131">
    <cfRule type="duplicateValues" dxfId="19" priority="51"/>
  </conditionalFormatting>
  <conditionalFormatting sqref="D133">
    <cfRule type="duplicateValues" dxfId="18" priority="50"/>
  </conditionalFormatting>
  <conditionalFormatting sqref="D134">
    <cfRule type="duplicateValues" dxfId="17" priority="49"/>
  </conditionalFormatting>
  <conditionalFormatting sqref="D138">
    <cfRule type="duplicateValues" dxfId="16" priority="48"/>
  </conditionalFormatting>
  <conditionalFormatting sqref="D140">
    <cfRule type="duplicateValues" dxfId="15" priority="47"/>
  </conditionalFormatting>
  <conditionalFormatting sqref="D141">
    <cfRule type="duplicateValues" dxfId="14" priority="46"/>
  </conditionalFormatting>
  <conditionalFormatting sqref="D142">
    <cfRule type="duplicateValues" dxfId="13" priority="45"/>
  </conditionalFormatting>
  <conditionalFormatting sqref="D143">
    <cfRule type="duplicateValues" dxfId="12" priority="44"/>
  </conditionalFormatting>
  <conditionalFormatting sqref="D144">
    <cfRule type="duplicateValues" dxfId="11" priority="41"/>
  </conditionalFormatting>
  <conditionalFormatting sqref="D145">
    <cfRule type="duplicateValues" dxfId="10" priority="43"/>
  </conditionalFormatting>
  <conditionalFormatting sqref="D146">
    <cfRule type="duplicateValues" dxfId="9" priority="42"/>
  </conditionalFormatting>
  <conditionalFormatting sqref="D147">
    <cfRule type="duplicateValues" dxfId="8" priority="40"/>
  </conditionalFormatting>
  <conditionalFormatting sqref="D148">
    <cfRule type="duplicateValues" dxfId="7" priority="39"/>
  </conditionalFormatting>
  <conditionalFormatting sqref="D149">
    <cfRule type="duplicateValues" dxfId="6" priority="38"/>
  </conditionalFormatting>
  <conditionalFormatting sqref="D151">
    <cfRule type="duplicateValues" dxfId="5" priority="37"/>
  </conditionalFormatting>
  <conditionalFormatting sqref="D154 C102:D102 C104:D105 C103 C109:D109 C106:C108 C113:D114 C110:C112 C117:D117 C115:C116 C121:D122 C118:C120 C125:D125 C123:C124 C127:D127 C126 C129:D130 C128 C132:D132 C131 C135:D137 C133:C134 C139:D139 C138 C150:D150 C140:C149 C152:D153 C151">
    <cfRule type="duplicateValues" dxfId="4" priority="116"/>
  </conditionalFormatting>
  <conditionalFormatting sqref="D161">
    <cfRule type="duplicateValues" dxfId="3" priority="36"/>
  </conditionalFormatting>
  <conditionalFormatting sqref="D162">
    <cfRule type="duplicateValues" dxfId="2" priority="35"/>
  </conditionalFormatting>
  <conditionalFormatting sqref="D165">
    <cfRule type="duplicateValues" dxfId="1" priority="34"/>
  </conditionalFormatting>
  <conditionalFormatting sqref="D166">
    <cfRule type="duplicateValues" dxfId="0" priority="33"/>
  </conditionalFormatting>
  <pageMargins left="0.7" right="0.7" top="0.75" bottom="0.75" header="0.3" footer="0.3"/>
  <pageSetup scale="3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Props1.xml><?xml version="1.0" encoding="utf-8"?>
<ds:datastoreItem xmlns:ds="http://schemas.openxmlformats.org/officeDocument/2006/customXml" ds:itemID="{6C66F6E2-A94E-47F0-9BAF-56FB3C02311F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ESTIMATE</vt:lpstr>
      <vt:lpstr>ESTIMATE!Print_Area</vt:lpstr>
      <vt:lpstr>ESTIMATE!Print_Titles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oman ishaq</cp:lastModifiedBy>
  <cp:lastPrinted>2020-09-10T21:20:00Z</cp:lastPrinted>
  <dcterms:created xsi:type="dcterms:W3CDTF">2018-05-17T19:16:00Z</dcterms:created>
  <dcterms:modified xsi:type="dcterms:W3CDTF">2023-10-19T18:00:02Z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ICV">
    <vt:lpwstr>0405DEA18B68449D8537BD939DD57EFC</vt:lpwstr>
  </property>
  <property fmtid="{D5CDD505-2E9C-101B-9397-08002B2CF9AE}" pid="4" name="KSOProductBuildVer">
    <vt:lpwstr>1033-11.2.0.10443</vt:lpwstr>
  </property>
  <property fmtid="{D5CDD505-2E9C-101B-9397-08002B2CF9AE}" pid="5" name="PlanSwiftJobName">
    <vt:lpwstr/>
  </property>
  <property fmtid="{D5CDD505-2E9C-101B-9397-08002B2CF9AE}" pid="6" name="PlanSwiftJobGuid">
    <vt:lpwstr/>
  </property>
  <property fmtid="{D5CDD505-2E9C-101B-9397-08002B2CF9AE}" pid="7" name="LinkedDataId">
    <vt:lpwstr>{6C66F6E2-A94E-47F0-9BAF-56FB3C02311F}</vt:lpwstr>
  </property>
</Properties>
</file>