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esktop\Website Samples PDF\"/>
    </mc:Choice>
  </mc:AlternateContent>
  <xr:revisionPtr revIDLastSave="0" documentId="13_ncr:1_{61151FC3-CE00-439C-BAF0-3149CFD195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keoff Breakdown" sheetId="1" r:id="rId1"/>
    <sheet name="LABOR SHEET" sheetId="6" r:id="rId2"/>
  </sheets>
  <definedNames>
    <definedName name="_xlnm._FilterDatabase" localSheetId="0" hidden="1">'Takeoff Breakdown'!$A$19:$AJ$48</definedName>
    <definedName name="_xlnm.Print_Area" localSheetId="0">'Takeoff Breakdown'!$A$6:$Q$48</definedName>
    <definedName name="_xlnm.Print_Titles" localSheetId="0">'Takeoff Breakdown'!$1:$7</definedName>
  </definedNames>
  <calcPr calcId="181029"/>
</workbook>
</file>

<file path=xl/calcChain.xml><?xml version="1.0" encoding="utf-8"?>
<calcChain xmlns="http://schemas.openxmlformats.org/spreadsheetml/2006/main">
  <c r="R48" i="1" l="1"/>
  <c r="R47" i="1"/>
  <c r="R46" i="1"/>
  <c r="R45" i="1"/>
  <c r="R44" i="1"/>
  <c r="R43" i="1"/>
  <c r="O42" i="1"/>
  <c r="M42" i="1"/>
  <c r="A41" i="1"/>
  <c r="A40" i="1"/>
  <c r="R39" i="1"/>
  <c r="A39" i="1"/>
  <c r="A38" i="1"/>
  <c r="Q37" i="1"/>
  <c r="P37" i="1"/>
  <c r="O37" i="1"/>
  <c r="M37" i="1"/>
  <c r="L37" i="1"/>
  <c r="J37" i="1"/>
  <c r="G37" i="1"/>
  <c r="A37" i="1"/>
  <c r="A36" i="1"/>
  <c r="Q35" i="1"/>
  <c r="P35" i="1"/>
  <c r="O35" i="1"/>
  <c r="M35" i="1"/>
  <c r="L35" i="1"/>
  <c r="J35" i="1"/>
  <c r="G35" i="1"/>
  <c r="A35" i="1"/>
  <c r="Q34" i="1"/>
  <c r="P34" i="1"/>
  <c r="O34" i="1"/>
  <c r="M34" i="1"/>
  <c r="L34" i="1"/>
  <c r="J34" i="1"/>
  <c r="G34" i="1"/>
  <c r="A34" i="1"/>
  <c r="Q33" i="1"/>
  <c r="P33" i="1"/>
  <c r="O33" i="1"/>
  <c r="M33" i="1"/>
  <c r="L33" i="1"/>
  <c r="J33" i="1"/>
  <c r="G33" i="1"/>
  <c r="A33" i="1"/>
  <c r="A32" i="1"/>
  <c r="A31" i="1"/>
  <c r="Q30" i="1"/>
  <c r="P30" i="1"/>
  <c r="O30" i="1"/>
  <c r="M30" i="1"/>
  <c r="L30" i="1"/>
  <c r="J30" i="1"/>
  <c r="G30" i="1"/>
  <c r="A30" i="1"/>
  <c r="Q29" i="1"/>
  <c r="P29" i="1"/>
  <c r="O29" i="1"/>
  <c r="M29" i="1"/>
  <c r="L29" i="1"/>
  <c r="J29" i="1"/>
  <c r="G29" i="1"/>
  <c r="A29" i="1"/>
  <c r="Q28" i="1"/>
  <c r="P28" i="1"/>
  <c r="O28" i="1"/>
  <c r="M28" i="1"/>
  <c r="L28" i="1"/>
  <c r="J28" i="1"/>
  <c r="G28" i="1"/>
  <c r="A28" i="1"/>
  <c r="Q27" i="1"/>
  <c r="P27" i="1"/>
  <c r="O27" i="1"/>
  <c r="M27" i="1"/>
  <c r="L27" i="1"/>
  <c r="J27" i="1"/>
  <c r="G27" i="1"/>
  <c r="A27" i="1"/>
  <c r="A26" i="1"/>
  <c r="A25" i="1"/>
  <c r="Q24" i="1"/>
  <c r="P24" i="1"/>
  <c r="O24" i="1"/>
  <c r="M24" i="1"/>
  <c r="L24" i="1"/>
  <c r="J24" i="1"/>
  <c r="G24" i="1"/>
  <c r="A24" i="1"/>
  <c r="Q23" i="1"/>
  <c r="P23" i="1"/>
  <c r="O23" i="1"/>
  <c r="M23" i="1"/>
  <c r="L23" i="1"/>
  <c r="J23" i="1"/>
  <c r="G23" i="1"/>
  <c r="A23" i="1"/>
  <c r="Q22" i="1"/>
  <c r="P22" i="1"/>
  <c r="O22" i="1"/>
  <c r="M22" i="1"/>
  <c r="L22" i="1"/>
  <c r="J22" i="1"/>
  <c r="G22" i="1"/>
  <c r="A22" i="1"/>
  <c r="Q21" i="1"/>
  <c r="P21" i="1"/>
  <c r="O21" i="1"/>
  <c r="M21" i="1"/>
  <c r="L21" i="1"/>
  <c r="J21" i="1"/>
  <c r="G21" i="1"/>
  <c r="A21" i="1"/>
  <c r="A20" i="1"/>
  <c r="A19" i="1"/>
  <c r="A18" i="1"/>
  <c r="R17" i="1"/>
  <c r="A17" i="1"/>
  <c r="A16" i="1"/>
  <c r="Q15" i="1"/>
  <c r="P15" i="1"/>
  <c r="O15" i="1"/>
  <c r="M15" i="1"/>
  <c r="L15" i="1"/>
  <c r="J15" i="1"/>
  <c r="G15" i="1"/>
  <c r="A15" i="1"/>
  <c r="Q14" i="1"/>
  <c r="P14" i="1"/>
  <c r="O14" i="1"/>
  <c r="M14" i="1"/>
  <c r="L14" i="1"/>
  <c r="J14" i="1"/>
  <c r="G14" i="1"/>
  <c r="A14" i="1"/>
  <c r="Q13" i="1"/>
  <c r="P13" i="1"/>
  <c r="O13" i="1"/>
  <c r="M13" i="1"/>
  <c r="L13" i="1"/>
  <c r="J13" i="1"/>
  <c r="G13" i="1"/>
  <c r="A13" i="1"/>
  <c r="Q12" i="1"/>
  <c r="P12" i="1"/>
  <c r="O12" i="1"/>
  <c r="M12" i="1"/>
  <c r="L12" i="1"/>
  <c r="J12" i="1"/>
  <c r="G12" i="1"/>
  <c r="A12" i="1"/>
  <c r="Q11" i="1"/>
  <c r="P11" i="1"/>
  <c r="O11" i="1"/>
  <c r="M11" i="1"/>
  <c r="L11" i="1"/>
  <c r="J11" i="1"/>
  <c r="G11" i="1"/>
  <c r="A11" i="1"/>
  <c r="Q10" i="1"/>
  <c r="P10" i="1"/>
  <c r="O10" i="1"/>
  <c r="M10" i="1"/>
  <c r="L10" i="1"/>
  <c r="J10" i="1"/>
  <c r="G10" i="1"/>
  <c r="A10" i="1"/>
  <c r="Q9" i="1"/>
  <c r="P9" i="1"/>
  <c r="O9" i="1"/>
  <c r="M9" i="1"/>
  <c r="L9" i="1"/>
  <c r="J9" i="1"/>
  <c r="G9" i="1"/>
  <c r="A9" i="1"/>
</calcChain>
</file>

<file path=xl/sharedStrings.xml><?xml version="1.0" encoding="utf-8"?>
<sst xmlns="http://schemas.openxmlformats.org/spreadsheetml/2006/main" count="158" uniqueCount="129">
  <si>
    <t>DETAILED BREAKDOWN OF ITEMS (Flooring &amp; Tile)</t>
  </si>
  <si>
    <t>S#</t>
  </si>
  <si>
    <t>Dwg.</t>
  </si>
  <si>
    <t>CSI NO</t>
  </si>
  <si>
    <t>DESCRIPTION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</si>
  <si>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</si>
  <si>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</si>
  <si>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</si>
  <si>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</si>
  <si>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</si>
  <si>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</si>
  <si>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</si>
  <si>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</si>
  <si>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</si>
  <si>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</si>
  <si>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</si>
  <si>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</si>
  <si>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TOTAL COST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</si>
  <si>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</si>
  <si>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</si>
  <si>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</si>
  <si>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</si>
  <si>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</si>
  <si>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</si>
  <si>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</si>
  <si>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</si>
  <si>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</si>
  <si>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</si>
  <si>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</si>
  <si>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09- FINISHES</t>
  </si>
  <si>
    <t/>
  </si>
  <si>
    <t>FLOORING</t>
  </si>
  <si>
    <t>Luxury Vinyl Plank Flooring As: LVP-1
Manufacturer: American Biltrite
Model#: Mirra Natural Beech / MNB-002
Color: Taupe-Brown
Dimension: (7 1/4" x 48")</t>
  </si>
  <si>
    <t>SF</t>
  </si>
  <si>
    <t>Luxury Vinyl Tile Flooring As: LVT-1
Manufacturer: American Biltrite
Model#: Mirra Natural Fusion / MFF-01
Color: Light Taupe
Dimension: (12" x 24")</t>
  </si>
  <si>
    <t>Porcelain Time Flooring As: PT-1
Manufacturer: Specialty Tile
Model #: Fray 
Type: Restroom Flooring
Color: Pearl 
Dimension: (12" x 24")</t>
  </si>
  <si>
    <t>Sealed  Concrete Flooring AS: SC-1
Manufacturer: Sherwin Williams
Model #: Arm seal Tread plex (B90 Series)
Color: SW 7060 Cityscape
Paint Type: Water-Based Acrylic</t>
  </si>
  <si>
    <t>FLOOR TRANSITION</t>
  </si>
  <si>
    <t>LVT-1 To LVP-1 Floor Transition</t>
  </si>
  <si>
    <t>LF</t>
  </si>
  <si>
    <t>PT-1 To LVP-1 Floor Transition</t>
  </si>
  <si>
    <t>SC-1 To LVP-1 Floor Transition</t>
  </si>
  <si>
    <t>SC-1 To LVT-1 Floor Transition</t>
  </si>
  <si>
    <t>WALL BASE</t>
  </si>
  <si>
    <t>(4" H) Vinyl Base As: VB-1
Manufacturer: Tarkett
Model#: Traditional Vinyl Base
Color: Cement 121</t>
  </si>
  <si>
    <t>(6" H) Vinyl Base As: MVB-1
Manufacturer: Tarkett
Model#: Reveal
Color: Cement 121</t>
  </si>
  <si>
    <t>(6" x 12") Tile Base As: TB-1
Manufacturer: Crossville
Model#: Fray
Color: Pearl</t>
  </si>
  <si>
    <t>WALL TILE</t>
  </si>
  <si>
    <t>Porcelain Wall Tile As: PT-2
Manufacturer: Specialty Tile
Model #: Stone speak - Classic
Type: Restroom Wall Tile
Color: Statuarietto</t>
  </si>
  <si>
    <t>TOTAL AMOUNT</t>
  </si>
  <si>
    <t>CONTIGENCIES (5%)</t>
  </si>
  <si>
    <t>OVERHEAD AND PROFIT (10%)</t>
  </si>
  <si>
    <t>TAX (8.5%)</t>
  </si>
  <si>
    <t>PERFORMANCE AND PAYMENT BONDS</t>
  </si>
  <si>
    <t>TOTAL BASEBID</t>
  </si>
  <si>
    <t>Labor Type</t>
  </si>
  <si>
    <t>Labor Rate</t>
  </si>
  <si>
    <t>Carpenter</t>
  </si>
  <si>
    <t>CARP</t>
  </si>
  <si>
    <t>Plumbing</t>
  </si>
  <si>
    <t>Plum</t>
  </si>
  <si>
    <t>Mechanical</t>
  </si>
  <si>
    <t>Mech</t>
  </si>
  <si>
    <t>Electrical</t>
  </si>
  <si>
    <t>Elec</t>
  </si>
  <si>
    <t>Earthwork</t>
  </si>
  <si>
    <t>Q14C</t>
  </si>
  <si>
    <t>Drywaller</t>
  </si>
  <si>
    <t>Finisher</t>
  </si>
  <si>
    <t>Painting</t>
  </si>
  <si>
    <t>Painter</t>
  </si>
  <si>
    <t>Tile Contractor</t>
  </si>
  <si>
    <t>Tilf</t>
  </si>
  <si>
    <t>CMU/Stone</t>
  </si>
  <si>
    <t>D8</t>
  </si>
  <si>
    <t>Concrete</t>
  </si>
  <si>
    <t>B14S</t>
  </si>
  <si>
    <t>Metal</t>
  </si>
  <si>
    <t>Steel</t>
  </si>
  <si>
    <t>Roofing</t>
  </si>
  <si>
    <t>Roofer</t>
  </si>
  <si>
    <t>Genral Labor</t>
  </si>
  <si>
    <t>Labor</t>
  </si>
  <si>
    <t>Exterior Improvement</t>
  </si>
  <si>
    <t>B15S</t>
  </si>
  <si>
    <t>Misc</t>
  </si>
  <si>
    <t>Manhour Increase Factor</t>
  </si>
  <si>
    <t>Each/Count</t>
  </si>
  <si>
    <t>EA</t>
  </si>
  <si>
    <t>Linear Footage</t>
  </si>
  <si>
    <t>Square Footage</t>
  </si>
  <si>
    <t>Square Yard</t>
  </si>
  <si>
    <t>SY</t>
  </si>
  <si>
    <t>Cubic Yard</t>
  </si>
  <si>
    <t>CY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</si>
  <si>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</si>
  <si>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</si>
  <si>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</si>
  <si>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</si>
  <si>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</si>
  <si>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</si>
  <si>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</si>
  <si>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</si>
  <si>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</si>
  <si>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</si>
  <si>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</si>
  <si>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</si>
  <si>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</si>
  <si>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</si>
  <si>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</si>
  <si>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</si>
  <si>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</si>
  <si>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</si>
  <si>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</si>
  <si>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</si>
  <si>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</si>
  <si>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</si>
  <si>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</si>
  <si>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</si>
  <si>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</si>
  <si>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</si>
  <si>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</si>
  <si>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</si>
  <si>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</si>
  <si>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</si>
  <si>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</si>
  <si>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</si>
  <si>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Project Name: ABC</t>
  </si>
  <si>
    <t>Address: 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</si>
</sst>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6" formatCode="_(&quot;$&quot;* #,##0.0_);_(&quot;$&quot;* \(#,##0.0\);_(&quot;$&quot;* &quot;-&quot;??_);_(@_)"/>
    <numFmt numFmtId="167" formatCode="_(&quot;$&quot;* #,##0_);_(&quot;$&quot;* \(#,##0\);_(&quot;$&quot;* &quot;-&quot;??_);_(@_)"/>
    <numFmt numFmtId="168" formatCode="000000"/>
    <numFmt numFmtId="169" formatCode="0_ "/>
    <numFmt numFmtId="170" formatCode="0.000"/>
    <numFmt numFmtId="171" formatCode="0.0"/>
    <numFmt numFmtId="172" formatCode="0.0%"/>
  </numFmts>
  <fonts count="32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sz val="11"/>
      <color rgb="FF000000"/>
      <name val="Calibri"/>
      <charset val="134"/>
    </font>
    <font>
      <sz val="12"/>
      <color theme="1"/>
      <name val="Calibri"/>
      <charset val="134"/>
    </font>
    <font>
      <sz val="14"/>
      <color theme="1"/>
      <name val="Calibri"/>
      <charset val="134"/>
    </font>
    <font>
      <sz val="14"/>
      <color rgb="FF000000"/>
      <name val="Calibri"/>
      <charset val="134"/>
    </font>
    <font>
      <sz val="12"/>
      <color rgb="FF000000"/>
      <name val="Calibri"/>
      <charset val="134"/>
    </font>
    <font>
      <sz val="12"/>
      <color indexed="8"/>
      <name val="Calibri"/>
      <charset val="134"/>
    </font>
    <font>
      <b/>
      <sz val="24"/>
      <color rgb="FF000000"/>
      <name val="Calibri"/>
      <charset val="134"/>
    </font>
    <font>
      <b/>
      <sz val="16"/>
      <color theme="0"/>
      <name val="Calibri"/>
      <charset val="134"/>
    </font>
    <font>
      <b/>
      <sz val="14"/>
      <color rgb="FFFFFFFF"/>
      <name val="Calibri"/>
      <charset val="134"/>
    </font>
    <font>
      <b/>
      <sz val="18"/>
      <color rgb="FFFFFFFF"/>
      <name val="Calibri"/>
      <charset val="134"/>
    </font>
    <font>
      <sz val="14"/>
      <color indexed="9"/>
      <name val="Calibri"/>
      <charset val="134"/>
    </font>
    <font>
      <sz val="14"/>
      <color rgb="FFFFFFFF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4"/>
      <color indexed="8"/>
      <name val="Calibri"/>
      <charset val="134"/>
    </font>
    <font>
      <b/>
      <sz val="14"/>
      <color theme="0"/>
      <name val="Calibri"/>
      <charset val="134"/>
    </font>
    <font>
      <u/>
      <sz val="12"/>
      <color rgb="FFFF0000"/>
      <name val="Calibri"/>
      <charset val="134"/>
    </font>
    <font>
      <sz val="12"/>
      <color rgb="FF0C0C0C"/>
      <name val="Calibri"/>
      <charset val="134"/>
    </font>
    <font>
      <b/>
      <sz val="12"/>
      <color rgb="FF000000"/>
      <name val="Calibri"/>
      <charset val="134"/>
    </font>
    <font>
      <b/>
      <sz val="12"/>
      <color rgb="FF0C0C0C"/>
      <name val="Calibri"/>
      <charset val="134"/>
    </font>
    <font>
      <b/>
      <sz val="12"/>
      <color indexed="8"/>
      <name val="Calibri"/>
      <charset val="134"/>
    </font>
    <font>
      <b/>
      <sz val="12"/>
      <name val="Calibri"/>
      <charset val="134"/>
    </font>
    <font>
      <b/>
      <sz val="11"/>
      <color rgb="FF000000"/>
      <name val="Calibri"/>
      <charset val="134"/>
    </font>
    <font>
      <sz val="12"/>
      <name val="Arial"/>
      <charset val="134"/>
    </font>
    <font>
      <b/>
      <sz val="12"/>
      <color theme="1"/>
      <name val="Tw Cen MT"/>
      <charset val="134"/>
      <scheme val="minor"/>
    </font>
    <font>
      <sz val="11"/>
      <color theme="1"/>
      <name val="Tw Cen MT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366092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DAEEF3"/>
        <bgColor indexed="64"/>
      </patternFill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">
    <xf numFmtId="0" fontId="0" fillId="0" borderId="0"/>
    <xf numFmtId="44" fontId="31" fillId="0" borderId="0" applyFont="0" applyFill="0" applyBorder="0" applyAlignment="0" applyProtection="0"/>
    <xf numFmtId="0" fontId="31" fillId="12" borderId="39" applyNumberFormat="0" applyFont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1" fillId="0" borderId="0"/>
    <xf numFmtId="0" fontId="29" fillId="0" borderId="0"/>
    <xf numFmtId="0" fontId="6" fillId="0" borderId="0">
      <protection locked="0"/>
    </xf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1" fontId="30" fillId="2" borderId="15">
      <alignment horizontal="center" vertical="center"/>
    </xf>
  </cellStyleXfs>
  <cellXfs count="192">
    <xf numFmtId="0" fontId="0" fillId="0" borderId="0" xfId="0"/>
    <xf numFmtId="0" fontId="1" fillId="2" borderId="0" xfId="6" applyFont="1" applyFill="1"/>
    <xf numFmtId="0" fontId="2" fillId="2" borderId="0" xfId="6" applyFont="1" applyFill="1"/>
    <xf numFmtId="0" fontId="3" fillId="2" borderId="0" xfId="6" applyFont="1" applyFill="1"/>
    <xf numFmtId="0" fontId="4" fillId="2" borderId="0" xfId="6" applyFont="1" applyFill="1"/>
    <xf numFmtId="0" fontId="5" fillId="3" borderId="7" xfId="6" applyFont="1" applyFill="1" applyBorder="1" applyAlignment="1">
      <alignment horizontal="center"/>
    </xf>
    <xf numFmtId="0" fontId="5" fillId="3" borderId="8" xfId="6" applyFont="1" applyFill="1" applyBorder="1" applyAlignment="1">
      <alignment horizontal="center"/>
    </xf>
    <xf numFmtId="0" fontId="3" fillId="4" borderId="1" xfId="6" applyFont="1" applyFill="1" applyBorder="1" applyAlignment="1">
      <alignment horizontal="right"/>
    </xf>
    <xf numFmtId="0" fontId="5" fillId="4" borderId="9" xfId="6" applyFont="1" applyFill="1" applyBorder="1"/>
    <xf numFmtId="44" fontId="5" fillId="4" borderId="2" xfId="5" applyFont="1" applyFill="1" applyBorder="1"/>
    <xf numFmtId="0" fontId="3" fillId="4" borderId="3" xfId="6" applyFont="1" applyFill="1" applyBorder="1" applyAlignment="1">
      <alignment horizontal="right"/>
    </xf>
    <xf numFmtId="0" fontId="5" fillId="4" borderId="0" xfId="6" applyFont="1" applyFill="1" applyAlignment="1">
      <alignment horizontal="center"/>
    </xf>
    <xf numFmtId="44" fontId="5" fillId="4" borderId="4" xfId="5" applyFont="1" applyFill="1" applyBorder="1"/>
    <xf numFmtId="166" fontId="5" fillId="4" borderId="4" xfId="5" applyNumberFormat="1" applyFont="1" applyFill="1" applyBorder="1"/>
    <xf numFmtId="0" fontId="3" fillId="4" borderId="5" xfId="6" applyFont="1" applyFill="1" applyBorder="1" applyAlignment="1">
      <alignment horizontal="right"/>
    </xf>
    <xf numFmtId="0" fontId="5" fillId="4" borderId="10" xfId="6" applyFont="1" applyFill="1" applyBorder="1"/>
    <xf numFmtId="167" fontId="5" fillId="4" borderId="6" xfId="5" applyNumberFormat="1" applyFont="1" applyFill="1" applyBorder="1"/>
    <xf numFmtId="0" fontId="3" fillId="3" borderId="7" xfId="6" applyFont="1" applyFill="1" applyBorder="1" applyAlignment="1">
      <alignment horizontal="right"/>
    </xf>
    <xf numFmtId="9" fontId="3" fillId="3" borderId="8" xfId="10" applyFont="1" applyFill="1" applyBorder="1"/>
    <xf numFmtId="0" fontId="5" fillId="5" borderId="1" xfId="6" applyFont="1" applyFill="1" applyBorder="1" applyAlignment="1">
      <alignment horizontal="left"/>
    </xf>
    <xf numFmtId="0" fontId="5" fillId="5" borderId="9" xfId="6" applyFont="1" applyFill="1" applyBorder="1"/>
    <xf numFmtId="9" fontId="5" fillId="5" borderId="2" xfId="10" applyFont="1" applyFill="1" applyBorder="1"/>
    <xf numFmtId="0" fontId="5" fillId="5" borderId="3" xfId="6" applyFont="1" applyFill="1" applyBorder="1"/>
    <xf numFmtId="0" fontId="5" fillId="5" borderId="0" xfId="6" applyFont="1" applyFill="1"/>
    <xf numFmtId="9" fontId="5" fillId="5" borderId="4" xfId="10" applyFont="1" applyFill="1" applyBorder="1"/>
    <xf numFmtId="0" fontId="5" fillId="5" borderId="5" xfId="6" applyFont="1" applyFill="1" applyBorder="1"/>
    <xf numFmtId="0" fontId="5" fillId="5" borderId="10" xfId="6" applyFont="1" applyFill="1" applyBorder="1"/>
    <xf numFmtId="9" fontId="5" fillId="5" borderId="6" xfId="10" applyFont="1" applyFill="1" applyBorder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68" fontId="14" fillId="7" borderId="12" xfId="0" applyNumberFormat="1" applyFont="1" applyFill="1" applyBorder="1" applyAlignment="1">
      <alignment horizontal="center" vertical="center" wrapText="1"/>
    </xf>
    <xf numFmtId="168" fontId="14" fillId="7" borderId="13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168" fontId="16" fillId="6" borderId="14" xfId="0" applyNumberFormat="1" applyFont="1" applyFill="1" applyBorder="1" applyAlignment="1">
      <alignment horizontal="center" vertical="center" wrapText="1"/>
    </xf>
    <xf numFmtId="168" fontId="16" fillId="6" borderId="15" xfId="0" applyNumberFormat="1" applyFont="1" applyFill="1" applyBorder="1" applyAlignment="1">
      <alignment horizontal="center" vertical="center" wrapText="1"/>
    </xf>
    <xf numFmtId="168" fontId="17" fillId="7" borderId="15" xfId="0" applyNumberFormat="1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left" vertical="center" wrapText="1"/>
    </xf>
    <xf numFmtId="1" fontId="18" fillId="2" borderId="12" xfId="2" applyNumberFormat="1" applyFont="1" applyFill="1" applyBorder="1" applyAlignment="1">
      <alignment horizontal="center" vertical="center"/>
    </xf>
    <xf numFmtId="1" fontId="18" fillId="0" borderId="15" xfId="2" applyNumberFormat="1" applyFont="1" applyFill="1" applyBorder="1" applyAlignment="1">
      <alignment vertical="center"/>
    </xf>
    <xf numFmtId="1" fontId="18" fillId="2" borderId="16" xfId="2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18" fillId="2" borderId="14" xfId="2" applyNumberFormat="1" applyFont="1" applyFill="1" applyBorder="1" applyAlignment="1">
      <alignment horizontal="center" vertical="center"/>
    </xf>
    <xf numFmtId="1" fontId="18" fillId="2" borderId="17" xfId="2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1" fontId="18" fillId="2" borderId="18" xfId="2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9" fontId="7" fillId="0" borderId="19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1" fontId="18" fillId="2" borderId="15" xfId="2" applyNumberFormat="1" applyFont="1" applyFill="1" applyBorder="1" applyAlignment="1">
      <alignment horizontal="center" vertical="center"/>
    </xf>
    <xf numFmtId="0" fontId="19" fillId="0" borderId="20" xfId="0" applyFont="1" applyBorder="1" applyAlignment="1">
      <alignment vertical="center"/>
    </xf>
    <xf numFmtId="0" fontId="20" fillId="0" borderId="21" xfId="0" applyFont="1" applyBorder="1" applyAlignment="1">
      <alignment horizontal="right" vertical="center" wrapText="1"/>
    </xf>
    <xf numFmtId="0" fontId="19" fillId="0" borderId="22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1" fontId="18" fillId="6" borderId="12" xfId="2" applyNumberFormat="1" applyFont="1" applyFill="1" applyBorder="1" applyAlignment="1">
      <alignment horizontal="center" vertical="center"/>
    </xf>
    <xf numFmtId="168" fontId="16" fillId="6" borderId="13" xfId="0" applyNumberFormat="1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left"/>
    </xf>
    <xf numFmtId="0" fontId="22" fillId="0" borderId="15" xfId="0" applyFont="1" applyBorder="1" applyAlignment="1">
      <alignment vertical="center" wrapText="1"/>
    </xf>
    <xf numFmtId="0" fontId="21" fillId="6" borderId="15" xfId="0" applyFont="1" applyFill="1" applyBorder="1" applyAlignment="1">
      <alignment horizontal="center"/>
    </xf>
    <xf numFmtId="0" fontId="10" fillId="0" borderId="15" xfId="8" applyFont="1" applyBorder="1" applyProtection="1"/>
    <xf numFmtId="0" fontId="10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9" fontId="23" fillId="0" borderId="15" xfId="0" applyNumberFormat="1" applyFont="1" applyBorder="1" applyAlignment="1">
      <alignment horizontal="center" vertical="center"/>
    </xf>
    <xf numFmtId="1" fontId="23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1" fontId="10" fillId="0" borderId="15" xfId="0" applyNumberFormat="1" applyFont="1" applyBorder="1" applyAlignment="1">
      <alignment horizontal="center" vertical="center"/>
    </xf>
    <xf numFmtId="0" fontId="21" fillId="6" borderId="15" xfId="0" applyFont="1" applyFill="1" applyBorder="1" applyAlignment="1">
      <alignment horizontal="center" wrapText="1"/>
    </xf>
    <xf numFmtId="169" fontId="7" fillId="0" borderId="15" xfId="0" applyNumberFormat="1" applyFont="1" applyBorder="1" applyAlignment="1">
      <alignment horizontal="center" vertical="center"/>
    </xf>
    <xf numFmtId="169" fontId="10" fillId="0" borderId="15" xfId="8" applyNumberFormat="1" applyFont="1" applyBorder="1" applyProtection="1"/>
    <xf numFmtId="0" fontId="10" fillId="0" borderId="15" xfId="0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1" fontId="23" fillId="0" borderId="23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4" fillId="8" borderId="14" xfId="0" applyFont="1" applyFill="1" applyBorder="1" applyAlignment="1">
      <alignment horizontal="left" vertical="center"/>
    </xf>
    <xf numFmtId="0" fontId="10" fillId="8" borderId="15" xfId="0" applyFont="1" applyFill="1" applyBorder="1" applyAlignment="1">
      <alignment horizontal="center" vertical="center"/>
    </xf>
    <xf numFmtId="0" fontId="24" fillId="8" borderId="15" xfId="0" applyFont="1" applyFill="1" applyBorder="1" applyAlignment="1">
      <alignment horizontal="center" vertical="center"/>
    </xf>
    <xf numFmtId="0" fontId="24" fillId="8" borderId="15" xfId="0" applyFont="1" applyFill="1" applyBorder="1" applyAlignment="1">
      <alignment horizontal="left" vertical="center" wrapText="1"/>
    </xf>
    <xf numFmtId="0" fontId="25" fillId="8" borderId="15" xfId="0" applyFont="1" applyFill="1" applyBorder="1" applyAlignment="1">
      <alignment horizontal="center" vertical="center"/>
    </xf>
    <xf numFmtId="1" fontId="25" fillId="8" borderId="15" xfId="0" applyNumberFormat="1" applyFont="1" applyFill="1" applyBorder="1" applyAlignment="1">
      <alignment horizontal="center" vertical="center"/>
    </xf>
    <xf numFmtId="0" fontId="24" fillId="8" borderId="15" xfId="0" applyFont="1" applyFill="1" applyBorder="1" applyAlignment="1">
      <alignment horizontal="center"/>
    </xf>
    <xf numFmtId="0" fontId="24" fillId="8" borderId="15" xfId="0" applyFont="1" applyFill="1" applyBorder="1" applyAlignment="1">
      <alignment horizontal="left"/>
    </xf>
    <xf numFmtId="1" fontId="24" fillId="8" borderId="15" xfId="0" applyNumberFormat="1" applyFont="1" applyFill="1" applyBorder="1" applyAlignment="1">
      <alignment horizontal="center" vertical="center"/>
    </xf>
    <xf numFmtId="0" fontId="24" fillId="9" borderId="14" xfId="0" applyFont="1" applyFill="1" applyBorder="1" applyAlignment="1">
      <alignment horizontal="left" vertical="center"/>
    </xf>
    <xf numFmtId="0" fontId="10" fillId="9" borderId="15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/>
    </xf>
    <xf numFmtId="0" fontId="24" fillId="9" borderId="15" xfId="0" applyFont="1" applyFill="1" applyBorder="1" applyAlignment="1">
      <alignment horizontal="left"/>
    </xf>
    <xf numFmtId="1" fontId="24" fillId="9" borderId="15" xfId="0" applyNumberFormat="1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24" fillId="10" borderId="14" xfId="0" applyFont="1" applyFill="1" applyBorder="1" applyAlignment="1">
      <alignment horizontal="left" vertical="center"/>
    </xf>
    <xf numFmtId="0" fontId="10" fillId="10" borderId="15" xfId="0" applyFont="1" applyFill="1" applyBorder="1" applyAlignment="1">
      <alignment horizontal="center" vertical="center"/>
    </xf>
    <xf numFmtId="0" fontId="24" fillId="10" borderId="15" xfId="0" applyFont="1" applyFill="1" applyBorder="1" applyAlignment="1">
      <alignment horizontal="center"/>
    </xf>
    <xf numFmtId="0" fontId="24" fillId="10" borderId="15" xfId="0" applyFont="1" applyFill="1" applyBorder="1" applyAlignment="1">
      <alignment horizontal="left"/>
    </xf>
    <xf numFmtId="1" fontId="24" fillId="10" borderId="15" xfId="0" applyNumberFormat="1" applyFont="1" applyFill="1" applyBorder="1" applyAlignment="1">
      <alignment horizontal="center" vertical="center"/>
    </xf>
    <xf numFmtId="0" fontId="24" fillId="10" borderId="15" xfId="0" applyFont="1" applyFill="1" applyBorder="1" applyAlignment="1">
      <alignment horizontal="center" vertical="center"/>
    </xf>
    <xf numFmtId="0" fontId="24" fillId="10" borderId="28" xfId="0" applyFont="1" applyFill="1" applyBorder="1" applyAlignment="1">
      <alignment horizontal="left" vertical="center"/>
    </xf>
    <xf numFmtId="0" fontId="10" fillId="10" borderId="29" xfId="0" applyFont="1" applyFill="1" applyBorder="1" applyAlignment="1">
      <alignment horizontal="center" vertical="center"/>
    </xf>
    <xf numFmtId="168" fontId="24" fillId="10" borderId="29" xfId="0" applyNumberFormat="1" applyFont="1" applyFill="1" applyBorder="1" applyAlignment="1">
      <alignment horizontal="center" vertical="center"/>
    </xf>
    <xf numFmtId="0" fontId="24" fillId="10" borderId="29" xfId="0" applyFont="1" applyFill="1" applyBorder="1" applyAlignment="1">
      <alignment horizontal="left" vertical="center" wrapText="1"/>
    </xf>
    <xf numFmtId="0" fontId="25" fillId="10" borderId="29" xfId="0" applyFont="1" applyFill="1" applyBorder="1" applyAlignment="1">
      <alignment horizontal="center" vertical="center"/>
    </xf>
    <xf numFmtId="1" fontId="25" fillId="10" borderId="29" xfId="0" applyNumberFormat="1" applyFont="1" applyFill="1" applyBorder="1" applyAlignment="1">
      <alignment horizontal="center" vertical="center"/>
    </xf>
    <xf numFmtId="170" fontId="10" fillId="0" borderId="15" xfId="0" applyNumberFormat="1" applyFont="1" applyBorder="1" applyAlignment="1">
      <alignment horizontal="center" vertical="center"/>
    </xf>
    <xf numFmtId="171" fontId="10" fillId="0" borderId="15" xfId="0" applyNumberFormat="1" applyFont="1" applyBorder="1" applyAlignment="1">
      <alignment horizontal="center" vertical="center"/>
    </xf>
    <xf numFmtId="44" fontId="7" fillId="0" borderId="15" xfId="1" applyFont="1" applyBorder="1" applyAlignment="1" applyProtection="1">
      <alignment horizontal="center" vertical="center"/>
    </xf>
    <xf numFmtId="166" fontId="7" fillId="0" borderId="15" xfId="0" applyNumberFormat="1" applyFont="1" applyBorder="1" applyAlignment="1">
      <alignment horizontal="left" vertical="center"/>
    </xf>
    <xf numFmtId="170" fontId="10" fillId="0" borderId="19" xfId="0" applyNumberFormat="1" applyFont="1" applyBorder="1" applyAlignment="1">
      <alignment horizontal="center" vertical="center"/>
    </xf>
    <xf numFmtId="171" fontId="10" fillId="0" borderId="19" xfId="0" applyNumberFormat="1" applyFont="1" applyBorder="1" applyAlignment="1">
      <alignment horizontal="center" vertical="center"/>
    </xf>
    <xf numFmtId="44" fontId="7" fillId="0" borderId="19" xfId="1" applyFont="1" applyBorder="1" applyAlignment="1" applyProtection="1">
      <alignment horizontal="center" vertical="center"/>
    </xf>
    <xf numFmtId="166" fontId="7" fillId="0" borderId="19" xfId="0" applyNumberFormat="1" applyFont="1" applyBorder="1" applyAlignment="1">
      <alignment horizontal="left" vertical="center"/>
    </xf>
    <xf numFmtId="44" fontId="19" fillId="0" borderId="23" xfId="1" applyFont="1" applyFill="1" applyBorder="1" applyAlignment="1">
      <alignment horizontal="right" vertical="center"/>
    </xf>
    <xf numFmtId="0" fontId="26" fillId="0" borderId="23" xfId="0" applyFont="1" applyBorder="1" applyAlignment="1">
      <alignment vertical="center"/>
    </xf>
    <xf numFmtId="167" fontId="25" fillId="0" borderId="23" xfId="0" applyNumberFormat="1" applyFont="1" applyBorder="1" applyAlignment="1">
      <alignment horizontal="center" vertical="center"/>
    </xf>
    <xf numFmtId="166" fontId="26" fillId="0" borderId="23" xfId="0" applyNumberFormat="1" applyFont="1" applyBorder="1" applyAlignment="1">
      <alignment vertical="center"/>
    </xf>
    <xf numFmtId="166" fontId="23" fillId="0" borderId="23" xfId="0" applyNumberFormat="1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 wrapText="1"/>
    </xf>
    <xf numFmtId="166" fontId="27" fillId="4" borderId="15" xfId="0" applyNumberFormat="1" applyFont="1" applyFill="1" applyBorder="1" applyAlignment="1">
      <alignment horizontal="center" vertical="center"/>
    </xf>
    <xf numFmtId="0" fontId="27" fillId="5" borderId="15" xfId="0" applyFont="1" applyFill="1" applyBorder="1" applyAlignment="1">
      <alignment horizontal="center" vertical="center" wrapText="1"/>
    </xf>
    <xf numFmtId="166" fontId="27" fillId="5" borderId="15" xfId="0" applyNumberFormat="1" applyFont="1" applyFill="1" applyBorder="1" applyAlignment="1">
      <alignment horizontal="center" vertical="center"/>
    </xf>
    <xf numFmtId="44" fontId="25" fillId="8" borderId="15" xfId="0" applyNumberFormat="1" applyFont="1" applyFill="1" applyBorder="1" applyAlignment="1">
      <alignment horizontal="left" vertical="center"/>
    </xf>
    <xf numFmtId="9" fontId="24" fillId="8" borderId="15" xfId="0" applyNumberFormat="1" applyFont="1" applyFill="1" applyBorder="1" applyAlignment="1">
      <alignment horizontal="left" vertical="center"/>
    </xf>
    <xf numFmtId="9" fontId="24" fillId="9" borderId="15" xfId="0" applyNumberFormat="1" applyFont="1" applyFill="1" applyBorder="1" applyAlignment="1">
      <alignment horizontal="left" vertical="center"/>
    </xf>
    <xf numFmtId="10" fontId="24" fillId="10" borderId="15" xfId="0" applyNumberFormat="1" applyFont="1" applyFill="1" applyBorder="1" applyAlignment="1">
      <alignment horizontal="left" vertical="center"/>
    </xf>
    <xf numFmtId="172" fontId="24" fillId="10" borderId="15" xfId="0" applyNumberFormat="1" applyFont="1" applyFill="1" applyBorder="1" applyAlignment="1">
      <alignment horizontal="left" vertical="center"/>
    </xf>
    <xf numFmtId="44" fontId="25" fillId="10" borderId="29" xfId="0" applyNumberFormat="1" applyFont="1" applyFill="1" applyBorder="1" applyAlignment="1">
      <alignment horizontal="left" vertical="center"/>
    </xf>
    <xf numFmtId="168" fontId="14" fillId="7" borderId="20" xfId="0" applyNumberFormat="1" applyFont="1" applyFill="1" applyBorder="1" applyAlignment="1">
      <alignment horizontal="center" vertical="center" wrapText="1"/>
    </xf>
    <xf numFmtId="168" fontId="14" fillId="7" borderId="32" xfId="0" applyNumberFormat="1" applyFont="1" applyFill="1" applyBorder="1" applyAlignment="1">
      <alignment horizontal="center" vertical="center" wrapText="1"/>
    </xf>
    <xf numFmtId="168" fontId="16" fillId="6" borderId="27" xfId="0" applyNumberFormat="1" applyFont="1" applyFill="1" applyBorder="1" applyAlignment="1">
      <alignment horizontal="center" vertical="center" wrapText="1"/>
    </xf>
    <xf numFmtId="168" fontId="16" fillId="6" borderId="32" xfId="0" applyNumberFormat="1" applyFont="1" applyFill="1" applyBorder="1" applyAlignment="1">
      <alignment horizontal="center" vertical="center" wrapText="1"/>
    </xf>
    <xf numFmtId="44" fontId="7" fillId="0" borderId="20" xfId="0" applyNumberFormat="1" applyFont="1" applyBorder="1" applyAlignment="1">
      <alignment horizontal="center" vertical="center" wrapText="1"/>
    </xf>
    <xf numFmtId="44" fontId="7" fillId="0" borderId="32" xfId="0" applyNumberFormat="1" applyFont="1" applyBorder="1" applyAlignment="1">
      <alignment horizontal="center" vertical="center" wrapText="1"/>
    </xf>
    <xf numFmtId="44" fontId="7" fillId="0" borderId="27" xfId="0" applyNumberFormat="1" applyFont="1" applyBorder="1" applyAlignment="1">
      <alignment horizontal="center" vertical="center" wrapText="1"/>
    </xf>
    <xf numFmtId="44" fontId="7" fillId="0" borderId="33" xfId="0" applyNumberFormat="1" applyFont="1" applyBorder="1" applyAlignment="1">
      <alignment horizontal="center" vertical="center" wrapText="1"/>
    </xf>
    <xf numFmtId="44" fontId="7" fillId="0" borderId="34" xfId="0" applyNumberFormat="1" applyFont="1" applyBorder="1" applyAlignment="1">
      <alignment horizontal="center" vertical="center" wrapText="1"/>
    </xf>
    <xf numFmtId="44" fontId="7" fillId="0" borderId="19" xfId="0" applyNumberFormat="1" applyFont="1" applyBorder="1" applyAlignment="1">
      <alignment horizontal="center" vertical="center" wrapText="1"/>
    </xf>
    <xf numFmtId="44" fontId="19" fillId="0" borderId="35" xfId="1" applyFont="1" applyFill="1" applyBorder="1" applyAlignment="1">
      <alignment horizontal="right" vertical="center"/>
    </xf>
    <xf numFmtId="167" fontId="26" fillId="11" borderId="21" xfId="0" applyNumberFormat="1" applyFont="1" applyFill="1" applyBorder="1" applyAlignment="1">
      <alignment horizontal="center" vertical="center"/>
    </xf>
    <xf numFmtId="168" fontId="16" fillId="6" borderId="20" xfId="0" applyNumberFormat="1" applyFont="1" applyFill="1" applyBorder="1" applyAlignment="1">
      <alignment horizontal="center" vertical="center" wrapText="1"/>
    </xf>
    <xf numFmtId="168" fontId="16" fillId="6" borderId="3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66" fontId="7" fillId="0" borderId="27" xfId="0" applyNumberFormat="1" applyFont="1" applyBorder="1" applyAlignment="1">
      <alignment horizontal="center" vertical="center"/>
    </xf>
    <xf numFmtId="166" fontId="7" fillId="0" borderId="3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66" fontId="11" fillId="0" borderId="3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166" fontId="7" fillId="0" borderId="1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67" fontId="28" fillId="8" borderId="32" xfId="0" applyNumberFormat="1" applyFont="1" applyFill="1" applyBorder="1" applyAlignment="1">
      <alignment horizontal="left" vertical="center"/>
    </xf>
    <xf numFmtId="0" fontId="24" fillId="0" borderId="0" xfId="0" applyFont="1"/>
    <xf numFmtId="167" fontId="28" fillId="9" borderId="32" xfId="0" applyNumberFormat="1" applyFont="1" applyFill="1" applyBorder="1" applyAlignment="1">
      <alignment horizontal="left" vertical="center"/>
    </xf>
    <xf numFmtId="167" fontId="28" fillId="10" borderId="32" xfId="0" applyNumberFormat="1" applyFont="1" applyFill="1" applyBorder="1" applyAlignment="1">
      <alignment horizontal="left" vertical="center"/>
    </xf>
    <xf numFmtId="167" fontId="28" fillId="10" borderId="38" xfId="0" applyNumberFormat="1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1" fontId="18" fillId="2" borderId="24" xfId="2" applyNumberFormat="1" applyFont="1" applyFill="1" applyBorder="1" applyAlignment="1">
      <alignment horizontal="center" vertical="center"/>
    </xf>
    <xf numFmtId="1" fontId="18" fillId="2" borderId="25" xfId="2" applyNumberFormat="1" applyFont="1" applyFill="1" applyBorder="1" applyAlignment="1">
      <alignment horizontal="center" vertical="center"/>
    </xf>
    <xf numFmtId="1" fontId="18" fillId="2" borderId="36" xfId="2" applyNumberFormat="1" applyFont="1" applyFill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 wrapText="1"/>
    </xf>
    <xf numFmtId="0" fontId="27" fillId="4" borderId="31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3" borderId="1" xfId="6" applyFont="1" applyFill="1" applyBorder="1" applyAlignment="1">
      <alignment horizontal="center"/>
    </xf>
    <xf numFmtId="0" fontId="5" fillId="3" borderId="2" xfId="6" applyFont="1" applyFill="1" applyBorder="1" applyAlignment="1">
      <alignment horizontal="center"/>
    </xf>
    <xf numFmtId="0" fontId="3" fillId="3" borderId="1" xfId="6" applyFont="1" applyFill="1" applyBorder="1" applyAlignment="1">
      <alignment horizontal="left" vertical="top" wrapText="1"/>
    </xf>
    <xf numFmtId="0" fontId="3" fillId="3" borderId="2" xfId="6" applyFont="1" applyFill="1" applyBorder="1" applyAlignment="1">
      <alignment horizontal="left" vertical="top" wrapText="1"/>
    </xf>
    <xf numFmtId="0" fontId="3" fillId="3" borderId="3" xfId="6" applyFont="1" applyFill="1" applyBorder="1" applyAlignment="1">
      <alignment horizontal="left" vertical="top" wrapText="1"/>
    </xf>
    <xf numFmtId="0" fontId="3" fillId="3" borderId="4" xfId="6" applyFont="1" applyFill="1" applyBorder="1" applyAlignment="1">
      <alignment horizontal="left" vertical="top" wrapText="1"/>
    </xf>
    <xf numFmtId="0" fontId="3" fillId="3" borderId="5" xfId="6" applyFont="1" applyFill="1" applyBorder="1" applyAlignment="1">
      <alignment horizontal="left" vertical="top" wrapText="1"/>
    </xf>
    <xf numFmtId="0" fontId="3" fillId="3" borderId="6" xfId="6" applyFont="1" applyFill="1" applyBorder="1" applyAlignment="1">
      <alignment horizontal="left" vertical="top" wrapText="1"/>
    </xf>
  </cellXfs>
  <cellStyles count="12">
    <cellStyle name="Currency" xfId="1" builtinId="4"/>
    <cellStyle name="Currency 2" xfId="3" xr:uid="{00000000-0005-0000-0000-000031000000}"/>
    <cellStyle name="Currency 3" xfId="4" xr:uid="{00000000-0005-0000-0000-000032000000}"/>
    <cellStyle name="Currency 4" xfId="5" xr:uid="{00000000-0005-0000-0000-000033000000}"/>
    <cellStyle name="Normal" xfId="0" builtinId="0"/>
    <cellStyle name="Normal 2" xfId="6" xr:uid="{00000000-0005-0000-0000-000034000000}"/>
    <cellStyle name="Normal 2 3" xfId="7" xr:uid="{00000000-0005-0000-0000-000035000000}"/>
    <cellStyle name="Normal 4" xfId="8" xr:uid="{00000000-0005-0000-0000-000036000000}"/>
    <cellStyle name="Note" xfId="2" builtinId="10"/>
    <cellStyle name="Percent 2" xfId="9" xr:uid="{00000000-0005-0000-0000-000037000000}"/>
    <cellStyle name="Percent 3" xfId="10" xr:uid="{00000000-0005-0000-0000-000038000000}"/>
    <cellStyle name="Style 1" xfId="11" xr:uid="{00000000-0005-0000-0000-000039000000}"/>
  </cellStyles>
  <dxfs count="0"/>
  <tableStyles count="0" defaultTableStyle="TableStyleMedium9" defaultPivotStyle="PivotStyleLight16"/>
  <colors>
    <mruColors>
      <color rgb="FF4A4C4C"/>
      <color rgb="FF00A6A5"/>
      <color rgb="FF00C8C3"/>
      <color rgb="FF00A8A4"/>
      <color rgb="FF00DED9"/>
      <color rgb="FF00BCB8"/>
      <color rgb="FF00496A"/>
      <color rgb="FF013554"/>
      <color rgb="FF001521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5</xdr:row>
      <xdr:rowOff>0</xdr:rowOff>
    </xdr:from>
    <xdr:ext cx="184731" cy="3026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86940" y="962025"/>
          <a:ext cx="184150" cy="302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3026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29740" y="962025"/>
          <a:ext cx="184150" cy="302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J48"/>
  <sheetViews>
    <sheetView showGridLines="0" tabSelected="1" zoomScale="55" zoomScaleNormal="55" zoomScaleSheetLayoutView="85" workbookViewId="0">
      <pane ySplit="7" topLeftCell="A8" activePane="bottomLeft" state="frozen"/>
      <selection pane="bottomLeft" activeCell="F21" sqref="F21"/>
    </sheetView>
  </sheetViews>
  <sheetFormatPr defaultColWidth="9" defaultRowHeight="15.6"/>
  <cols>
    <col min="1" max="1" width="4.09765625" style="34" customWidth="1"/>
    <col min="2" max="2" width="9.19921875" style="34" customWidth="1"/>
    <col min="3" max="3" width="9.3984375" style="34" customWidth="1"/>
    <col min="4" max="4" width="68.8984375" style="34" customWidth="1"/>
    <col min="5" max="6" width="11.59765625" style="35" customWidth="1"/>
    <col min="7" max="7" width="14" style="35" customWidth="1"/>
    <col min="8" max="8" width="10.59765625" style="34" customWidth="1"/>
    <col min="9" max="10" width="14" style="35" customWidth="1"/>
    <col min="11" max="12" width="12.59765625" style="34" customWidth="1"/>
    <col min="13" max="13" width="14" style="34" customWidth="1"/>
    <col min="14" max="14" width="14.09765625" style="34" customWidth="1"/>
    <col min="15" max="15" width="14.69921875" style="34" customWidth="1"/>
    <col min="16" max="16" width="14.19921875" style="34" customWidth="1"/>
    <col min="17" max="18" width="15.19921875" style="36" customWidth="1"/>
    <col min="19" max="16384" width="9" style="34"/>
  </cols>
  <sheetData>
    <row r="1" spans="1:20" s="28" customFormat="1" ht="15.75" customHeight="1">
      <c r="A1" s="175" t="s">
        <v>127</v>
      </c>
      <c r="B1" s="176"/>
      <c r="C1" s="176"/>
      <c r="D1" s="176"/>
      <c r="E1" s="176"/>
      <c r="F1" s="176"/>
      <c r="G1" s="177"/>
      <c r="H1" s="175" t="s">
        <v>128</v>
      </c>
      <c r="I1" s="176"/>
      <c r="J1" s="176"/>
      <c r="K1" s="176"/>
      <c r="L1" s="176"/>
      <c r="M1" s="176"/>
      <c r="N1" s="176"/>
      <c r="O1" s="176"/>
      <c r="P1" s="176"/>
      <c r="Q1" s="176"/>
      <c r="R1" s="177"/>
    </row>
    <row r="2" spans="1:20" s="28" customFormat="1" ht="14.25" customHeight="1">
      <c r="A2" s="178"/>
      <c r="B2" s="179"/>
      <c r="C2" s="179"/>
      <c r="D2" s="179"/>
      <c r="E2" s="179"/>
      <c r="F2" s="179"/>
      <c r="G2" s="180"/>
      <c r="H2" s="178"/>
      <c r="I2" s="179"/>
      <c r="J2" s="179"/>
      <c r="K2" s="179"/>
      <c r="L2" s="179"/>
      <c r="M2" s="179"/>
      <c r="N2" s="179"/>
      <c r="O2" s="179"/>
      <c r="P2" s="179"/>
      <c r="Q2" s="179"/>
      <c r="R2" s="180"/>
    </row>
    <row r="3" spans="1:20" s="28" customFormat="1" ht="14.25" customHeight="1">
      <c r="A3" s="178"/>
      <c r="B3" s="179"/>
      <c r="C3" s="179"/>
      <c r="D3" s="179"/>
      <c r="E3" s="179"/>
      <c r="F3" s="179"/>
      <c r="G3" s="180"/>
      <c r="H3" s="178"/>
      <c r="I3" s="179"/>
      <c r="J3" s="179"/>
      <c r="K3" s="179"/>
      <c r="L3" s="179"/>
      <c r="M3" s="179"/>
      <c r="N3" s="179"/>
      <c r="O3" s="179"/>
      <c r="P3" s="179"/>
      <c r="Q3" s="179"/>
      <c r="R3" s="180"/>
    </row>
    <row r="4" spans="1:20" s="28" customFormat="1" ht="15.75" customHeight="1">
      <c r="A4" s="178"/>
      <c r="B4" s="179"/>
      <c r="C4" s="179"/>
      <c r="D4" s="179"/>
      <c r="E4" s="179"/>
      <c r="F4" s="179"/>
      <c r="G4" s="180"/>
      <c r="H4" s="178"/>
      <c r="I4" s="179"/>
      <c r="J4" s="179"/>
      <c r="K4" s="179"/>
      <c r="L4" s="179"/>
      <c r="M4" s="179"/>
      <c r="N4" s="179"/>
      <c r="O4" s="179"/>
      <c r="P4" s="179"/>
      <c r="Q4" s="179"/>
      <c r="R4" s="180"/>
    </row>
    <row r="5" spans="1:20" s="28" customFormat="1" ht="15.75" customHeight="1">
      <c r="A5" s="181"/>
      <c r="B5" s="182"/>
      <c r="C5" s="182"/>
      <c r="D5" s="182"/>
      <c r="E5" s="182"/>
      <c r="F5" s="182"/>
      <c r="G5" s="183"/>
      <c r="H5" s="181"/>
      <c r="I5" s="182"/>
      <c r="J5" s="182"/>
      <c r="K5" s="182"/>
      <c r="L5" s="182"/>
      <c r="M5" s="182"/>
      <c r="N5" s="182"/>
      <c r="O5" s="182"/>
      <c r="P5" s="182"/>
      <c r="Q5" s="182"/>
      <c r="R5" s="183"/>
    </row>
    <row r="6" spans="1:20" ht="21">
      <c r="A6" s="166" t="s">
        <v>0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8"/>
    </row>
    <row r="7" spans="1:20" s="29" customFormat="1" ht="59.4" customHeight="1">
      <c r="A7" s="37" t="s">
        <v>1</v>
      </c>
      <c r="B7" s="38" t="s">
        <v>2</v>
      </c>
      <c r="C7" s="38" t="s">
        <v>3</v>
      </c>
      <c r="D7" s="39" t="s">
        <v>4</v>
      </c>
      <c r="E7" s="38" t="s">
        <v>5</v>
      </c>
      <c r="F7" s="38" t="s">
        <v>6</v>
      </c>
      <c r="G7" s="38" t="s">
        <v>7</v>
      </c>
      <c r="H7" s="38" t="s">
        <v>8</v>
      </c>
      <c r="I7" s="38" t="s">
        <v>9</v>
      </c>
      <c r="J7" s="38" t="s">
        <v>10</v>
      </c>
      <c r="K7" s="38" t="s">
        <v>11</v>
      </c>
      <c r="L7" s="38" t="s">
        <v>12</v>
      </c>
      <c r="M7" s="38" t="s">
        <v>13</v>
      </c>
      <c r="N7" s="38" t="s">
        <v>14</v>
      </c>
      <c r="O7" s="38" t="s">
        <v>15</v>
      </c>
      <c r="P7" s="38" t="s">
        <v>16</v>
      </c>
      <c r="Q7" s="139" t="s">
        <v>17</v>
      </c>
      <c r="R7" s="140" t="s">
        <v>18</v>
      </c>
    </row>
    <row r="8" spans="1:20" s="30" customFormat="1" ht="18" customHeight="1">
      <c r="A8" s="40"/>
      <c r="B8" s="41"/>
      <c r="C8" s="42">
        <v>1</v>
      </c>
      <c r="D8" s="43" t="s">
        <v>19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141"/>
      <c r="R8" s="142"/>
      <c r="S8" s="29"/>
      <c r="T8" s="29"/>
    </row>
    <row r="9" spans="1:20" ht="18" customHeight="1">
      <c r="A9" s="44">
        <f>IF(F9&lt;&gt;"",1+MAX($A$6:A8),"")</f>
        <v>1</v>
      </c>
      <c r="B9" s="45"/>
      <c r="C9" s="46"/>
      <c r="D9" s="47" t="s">
        <v>20</v>
      </c>
      <c r="E9" s="48">
        <v>1</v>
      </c>
      <c r="F9" s="49">
        <v>0</v>
      </c>
      <c r="G9" s="50">
        <f t="shared" ref="G9:G15" si="0">(F9*E9)+E9</f>
        <v>1</v>
      </c>
      <c r="H9" s="48" t="s">
        <v>21</v>
      </c>
      <c r="I9" s="116">
        <v>0</v>
      </c>
      <c r="J9" s="117">
        <f t="shared" ref="J9:J15" si="1">+I9*G9</f>
        <v>0</v>
      </c>
      <c r="K9" s="118">
        <v>0</v>
      </c>
      <c r="L9" s="119">
        <f t="shared" ref="L9:L15" si="2">I9*K9</f>
        <v>0</v>
      </c>
      <c r="M9" s="119">
        <f t="shared" ref="M9:M15" si="3">K9*J9</f>
        <v>0</v>
      </c>
      <c r="N9" s="119">
        <v>0</v>
      </c>
      <c r="O9" s="119">
        <f t="shared" ref="O9:O15" si="4">N9*G9</f>
        <v>0</v>
      </c>
      <c r="P9" s="119">
        <f t="shared" ref="P9:P15" si="5">(I9*K9)+O9</f>
        <v>0</v>
      </c>
      <c r="Q9" s="143">
        <f>P9*G9</f>
        <v>0</v>
      </c>
      <c r="R9" s="144"/>
      <c r="S9" s="29"/>
      <c r="T9" s="29"/>
    </row>
    <row r="10" spans="1:20" ht="18" customHeight="1">
      <c r="A10" s="51">
        <f>IF(F10&lt;&gt;"",1+MAX($A$6:A9),"")</f>
        <v>2</v>
      </c>
      <c r="B10" s="45"/>
      <c r="C10" s="52"/>
      <c r="D10" s="53" t="s">
        <v>22</v>
      </c>
      <c r="E10" s="54">
        <v>1</v>
      </c>
      <c r="F10" s="55">
        <v>0</v>
      </c>
      <c r="G10" s="56">
        <f t="shared" si="0"/>
        <v>1</v>
      </c>
      <c r="H10" s="54" t="s">
        <v>21</v>
      </c>
      <c r="I10" s="116">
        <v>0</v>
      </c>
      <c r="J10" s="117">
        <f t="shared" si="1"/>
        <v>0</v>
      </c>
      <c r="K10" s="118">
        <v>0</v>
      </c>
      <c r="L10" s="119">
        <f t="shared" si="2"/>
        <v>0</v>
      </c>
      <c r="M10" s="119">
        <f t="shared" si="3"/>
        <v>0</v>
      </c>
      <c r="N10" s="119">
        <v>0</v>
      </c>
      <c r="O10" s="119">
        <f t="shared" si="4"/>
        <v>0</v>
      </c>
      <c r="P10" s="119">
        <f t="shared" si="5"/>
        <v>0</v>
      </c>
      <c r="Q10" s="145">
        <f t="shared" ref="Q10:Q15" si="6">P10*G10</f>
        <v>0</v>
      </c>
      <c r="R10" s="144"/>
      <c r="S10" s="29"/>
      <c r="T10" s="29"/>
    </row>
    <row r="11" spans="1:20" ht="18" customHeight="1">
      <c r="A11" s="51">
        <f>IF(F11&lt;&gt;"",1+MAX($A$6:A10),"")</f>
        <v>3</v>
      </c>
      <c r="B11" s="45"/>
      <c r="C11" s="52"/>
      <c r="D11" s="53" t="s">
        <v>23</v>
      </c>
      <c r="E11" s="54">
        <v>1</v>
      </c>
      <c r="F11" s="55">
        <v>0</v>
      </c>
      <c r="G11" s="56">
        <f t="shared" si="0"/>
        <v>1</v>
      </c>
      <c r="H11" s="54" t="s">
        <v>21</v>
      </c>
      <c r="I11" s="116">
        <v>0</v>
      </c>
      <c r="J11" s="117">
        <f t="shared" si="1"/>
        <v>0</v>
      </c>
      <c r="K11" s="118">
        <v>0</v>
      </c>
      <c r="L11" s="119">
        <f t="shared" si="2"/>
        <v>0</v>
      </c>
      <c r="M11" s="119">
        <f t="shared" si="3"/>
        <v>0</v>
      </c>
      <c r="N11" s="119">
        <v>0</v>
      </c>
      <c r="O11" s="119">
        <f t="shared" si="4"/>
        <v>0</v>
      </c>
      <c r="P11" s="119">
        <f t="shared" si="5"/>
        <v>0</v>
      </c>
      <c r="Q11" s="145">
        <f t="shared" si="6"/>
        <v>0</v>
      </c>
      <c r="R11" s="144"/>
      <c r="S11" s="29"/>
      <c r="T11" s="29"/>
    </row>
    <row r="12" spans="1:20" ht="18" customHeight="1">
      <c r="A12" s="51">
        <f>IF(F12&lt;&gt;"",1+MAX($A$6:A11),"")</f>
        <v>4</v>
      </c>
      <c r="B12" s="45"/>
      <c r="C12" s="52"/>
      <c r="D12" s="53" t="s">
        <v>24</v>
      </c>
      <c r="E12" s="54">
        <v>1</v>
      </c>
      <c r="F12" s="55">
        <v>0</v>
      </c>
      <c r="G12" s="56">
        <f t="shared" si="0"/>
        <v>1</v>
      </c>
      <c r="H12" s="54" t="s">
        <v>21</v>
      </c>
      <c r="I12" s="116">
        <v>0</v>
      </c>
      <c r="J12" s="117">
        <f t="shared" si="1"/>
        <v>0</v>
      </c>
      <c r="K12" s="118">
        <v>0</v>
      </c>
      <c r="L12" s="119">
        <f t="shared" si="2"/>
        <v>0</v>
      </c>
      <c r="M12" s="119">
        <f t="shared" si="3"/>
        <v>0</v>
      </c>
      <c r="N12" s="119">
        <v>0</v>
      </c>
      <c r="O12" s="119">
        <f t="shared" si="4"/>
        <v>0</v>
      </c>
      <c r="P12" s="119">
        <f t="shared" si="5"/>
        <v>0</v>
      </c>
      <c r="Q12" s="145">
        <f t="shared" si="6"/>
        <v>0</v>
      </c>
      <c r="R12" s="144"/>
    </row>
    <row r="13" spans="1:20" ht="18" customHeight="1">
      <c r="A13" s="51">
        <f>IF(F13&lt;&gt;"",1+MAX($A$6:A12),"")</f>
        <v>5</v>
      </c>
      <c r="B13" s="45"/>
      <c r="C13" s="52"/>
      <c r="D13" s="53" t="s">
        <v>25</v>
      </c>
      <c r="E13" s="54">
        <v>1</v>
      </c>
      <c r="F13" s="55">
        <v>0</v>
      </c>
      <c r="G13" s="56">
        <f t="shared" si="0"/>
        <v>1</v>
      </c>
      <c r="H13" s="54" t="s">
        <v>21</v>
      </c>
      <c r="I13" s="116">
        <v>0</v>
      </c>
      <c r="J13" s="117">
        <f t="shared" si="1"/>
        <v>0</v>
      </c>
      <c r="K13" s="118">
        <v>0</v>
      </c>
      <c r="L13" s="119">
        <f t="shared" si="2"/>
        <v>0</v>
      </c>
      <c r="M13" s="119">
        <f t="shared" si="3"/>
        <v>0</v>
      </c>
      <c r="N13" s="119">
        <v>0</v>
      </c>
      <c r="O13" s="119">
        <f t="shared" si="4"/>
        <v>0</v>
      </c>
      <c r="P13" s="119">
        <f t="shared" si="5"/>
        <v>0</v>
      </c>
      <c r="Q13" s="145">
        <f t="shared" si="6"/>
        <v>0</v>
      </c>
      <c r="R13" s="144"/>
    </row>
    <row r="14" spans="1:20" ht="18" customHeight="1">
      <c r="A14" s="51">
        <f>IF(F14&lt;&gt;"",1+MAX($A$6:A13),"")</f>
        <v>6</v>
      </c>
      <c r="B14" s="45"/>
      <c r="C14" s="52"/>
      <c r="D14" s="53" t="s">
        <v>26</v>
      </c>
      <c r="E14" s="54">
        <v>1</v>
      </c>
      <c r="F14" s="55">
        <v>0</v>
      </c>
      <c r="G14" s="56">
        <f t="shared" si="0"/>
        <v>1</v>
      </c>
      <c r="H14" s="54" t="s">
        <v>21</v>
      </c>
      <c r="I14" s="116">
        <v>0</v>
      </c>
      <c r="J14" s="117">
        <f t="shared" si="1"/>
        <v>0</v>
      </c>
      <c r="K14" s="118">
        <v>0</v>
      </c>
      <c r="L14" s="119">
        <f t="shared" si="2"/>
        <v>0</v>
      </c>
      <c r="M14" s="119">
        <f t="shared" si="3"/>
        <v>0</v>
      </c>
      <c r="N14" s="119">
        <v>0</v>
      </c>
      <c r="O14" s="119">
        <f t="shared" si="4"/>
        <v>0</v>
      </c>
      <c r="P14" s="119">
        <f t="shared" si="5"/>
        <v>0</v>
      </c>
      <c r="Q14" s="145">
        <f t="shared" si="6"/>
        <v>0</v>
      </c>
      <c r="R14" s="144"/>
    </row>
    <row r="15" spans="1:20" ht="18" customHeight="1">
      <c r="A15" s="51">
        <f>IF(F15&lt;&gt;"",1+MAX($A$6:A14),"")</f>
        <v>7</v>
      </c>
      <c r="B15" s="45"/>
      <c r="C15" s="57"/>
      <c r="D15" s="58" t="s">
        <v>27</v>
      </c>
      <c r="E15" s="59">
        <v>1</v>
      </c>
      <c r="F15" s="60">
        <v>0</v>
      </c>
      <c r="G15" s="61">
        <f t="shared" si="0"/>
        <v>1</v>
      </c>
      <c r="H15" s="59" t="s">
        <v>21</v>
      </c>
      <c r="I15" s="120">
        <v>0</v>
      </c>
      <c r="J15" s="121">
        <f t="shared" si="1"/>
        <v>0</v>
      </c>
      <c r="K15" s="122">
        <v>0</v>
      </c>
      <c r="L15" s="123">
        <f t="shared" si="2"/>
        <v>0</v>
      </c>
      <c r="M15" s="123">
        <f t="shared" si="3"/>
        <v>0</v>
      </c>
      <c r="N15" s="123">
        <v>0</v>
      </c>
      <c r="O15" s="123">
        <f t="shared" si="4"/>
        <v>0</v>
      </c>
      <c r="P15" s="123">
        <f t="shared" si="5"/>
        <v>0</v>
      </c>
      <c r="Q15" s="146">
        <f t="shared" si="6"/>
        <v>0</v>
      </c>
      <c r="R15" s="147"/>
    </row>
    <row r="16" spans="1:20" customFormat="1" ht="18" customHeight="1">
      <c r="A16" s="52" t="str">
        <f>IF(F16&lt;&gt;"",1+MAX($A$6:A15),"")</f>
        <v/>
      </c>
      <c r="B16" s="45"/>
      <c r="C16" s="62"/>
      <c r="D16" s="58"/>
      <c r="E16" s="59"/>
      <c r="F16" s="60"/>
      <c r="G16" s="61"/>
      <c r="H16" s="59"/>
      <c r="I16" s="120"/>
      <c r="J16" s="121"/>
      <c r="K16" s="122"/>
      <c r="L16" s="123"/>
      <c r="M16" s="123"/>
      <c r="N16" s="123"/>
      <c r="O16" s="123"/>
      <c r="P16" s="123"/>
      <c r="Q16" s="148"/>
      <c r="R16" s="147"/>
    </row>
    <row r="17" spans="1:36" s="29" customFormat="1" ht="18">
      <c r="A17" s="62" t="str">
        <f>IF(F17&lt;&gt;"",1+MAX($A$6:A16),"")</f>
        <v/>
      </c>
      <c r="B17" s="62"/>
      <c r="C17" s="63"/>
      <c r="D17" s="64" t="s">
        <v>28</v>
      </c>
      <c r="E17" s="65"/>
      <c r="F17" s="66"/>
      <c r="G17" s="66"/>
      <c r="H17" s="66"/>
      <c r="I17" s="66"/>
      <c r="J17" s="66"/>
      <c r="K17" s="124"/>
      <c r="L17" s="124"/>
      <c r="M17" s="124"/>
      <c r="N17" s="124"/>
      <c r="O17" s="124"/>
      <c r="P17" s="124"/>
      <c r="Q17" s="149"/>
      <c r="R17" s="150">
        <f>SUM(Q9:Q15)</f>
        <v>0</v>
      </c>
    </row>
    <row r="18" spans="1:36" s="29" customFormat="1">
      <c r="A18" s="169" t="str">
        <f>IF(F18&lt;&gt;"",1+MAX($A$6:A17),"")</f>
        <v/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1"/>
    </row>
    <row r="19" spans="1:36" s="31" customFormat="1" ht="18">
      <c r="A19" s="67" t="str">
        <f>IF(F19&lt;&gt;"",1+MAX($A$6:A18),"")</f>
        <v/>
      </c>
      <c r="B19" s="68"/>
      <c r="C19" s="68">
        <v>9</v>
      </c>
      <c r="D19" s="69" t="s">
        <v>29</v>
      </c>
      <c r="E19" s="68"/>
      <c r="F19" s="68"/>
      <c r="G19" s="68"/>
      <c r="H19" s="68"/>
      <c r="I19" s="68"/>
      <c r="J19" s="68"/>
      <c r="K19" s="68"/>
      <c r="L19" s="68" t="s">
        <v>30</v>
      </c>
      <c r="M19" s="68"/>
      <c r="N19" s="68"/>
      <c r="O19" s="68"/>
      <c r="P19" s="68"/>
      <c r="Q19" s="151"/>
      <c r="R19" s="152"/>
      <c r="S19" s="153"/>
    </row>
    <row r="20" spans="1:36" s="32" customFormat="1" ht="18">
      <c r="A20" s="51" t="str">
        <f>IF(F20&lt;&gt;"",1+MAX($A$6:A19),"")</f>
        <v/>
      </c>
      <c r="B20" s="70"/>
      <c r="C20" s="56"/>
      <c r="D20" s="71" t="s">
        <v>31</v>
      </c>
      <c r="E20" s="72"/>
      <c r="F20" s="72"/>
      <c r="G20" s="72"/>
      <c r="H20" s="72"/>
      <c r="I20" s="116"/>
      <c r="J20" s="73"/>
      <c r="K20" s="73"/>
      <c r="L20" s="119"/>
      <c r="M20" s="119"/>
      <c r="N20" s="119"/>
      <c r="O20" s="119"/>
      <c r="P20" s="119"/>
      <c r="Q20" s="154"/>
      <c r="R20" s="155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</row>
    <row r="21" spans="1:36" s="32" customFormat="1" ht="78">
      <c r="A21" s="51">
        <f>IF(F21&lt;&gt;"",1+MAX($A$6:A20),"")</f>
        <v>8</v>
      </c>
      <c r="B21" s="174"/>
      <c r="C21" s="73"/>
      <c r="D21" s="74" t="s">
        <v>32</v>
      </c>
      <c r="E21" s="56">
        <v>10276</v>
      </c>
      <c r="F21" s="75">
        <v>0.1</v>
      </c>
      <c r="G21" s="76">
        <f>E21*(1+F21)</f>
        <v>11303.6</v>
      </c>
      <c r="H21" s="73" t="s">
        <v>33</v>
      </c>
      <c r="I21" s="116">
        <v>0</v>
      </c>
      <c r="J21" s="117">
        <f>+I21*G21</f>
        <v>0</v>
      </c>
      <c r="K21" s="118">
        <v>0</v>
      </c>
      <c r="L21" s="119">
        <f>I21*K21</f>
        <v>0</v>
      </c>
      <c r="M21" s="119">
        <f>K21*J21</f>
        <v>0</v>
      </c>
      <c r="N21" s="119">
        <v>0</v>
      </c>
      <c r="O21" s="119">
        <f>N21*G21</f>
        <v>0</v>
      </c>
      <c r="P21" s="119">
        <f>(I21*K21)+O21</f>
        <v>0</v>
      </c>
      <c r="Q21" s="143">
        <f>P21*G21</f>
        <v>0</v>
      </c>
      <c r="R21" s="144"/>
    </row>
    <row r="22" spans="1:36" s="32" customFormat="1" ht="78">
      <c r="A22" s="51">
        <f>IF(F22&lt;&gt;"",1+MAX($A$6:A21),"")</f>
        <v>9</v>
      </c>
      <c r="B22" s="174"/>
      <c r="C22" s="73"/>
      <c r="D22" s="74" t="s">
        <v>34</v>
      </c>
      <c r="E22" s="56">
        <v>2212</v>
      </c>
      <c r="F22" s="75">
        <v>0.1</v>
      </c>
      <c r="G22" s="76">
        <f t="shared" ref="G22:G30" si="7">E22*(1+F22)</f>
        <v>2433.1999999999998</v>
      </c>
      <c r="H22" s="73" t="s">
        <v>33</v>
      </c>
      <c r="I22" s="116">
        <v>0</v>
      </c>
      <c r="J22" s="117">
        <f t="shared" ref="J22:J30" si="8">+I22*G22</f>
        <v>0</v>
      </c>
      <c r="K22" s="118">
        <v>0</v>
      </c>
      <c r="L22" s="119">
        <f t="shared" ref="L22:L30" si="9">I22*K22</f>
        <v>0</v>
      </c>
      <c r="M22" s="119">
        <f t="shared" ref="M22:M30" si="10">K22*J22</f>
        <v>0</v>
      </c>
      <c r="N22" s="119">
        <v>0</v>
      </c>
      <c r="O22" s="119">
        <f t="shared" ref="O22:O30" si="11">N22*G22</f>
        <v>0</v>
      </c>
      <c r="P22" s="119">
        <f t="shared" ref="P22:P30" si="12">(I22*K22)+O22</f>
        <v>0</v>
      </c>
      <c r="Q22" s="143">
        <f t="shared" ref="Q22:Q30" si="13">P22*G22</f>
        <v>0</v>
      </c>
      <c r="R22" s="144"/>
    </row>
    <row r="23" spans="1:36" s="32" customFormat="1" ht="93.6">
      <c r="A23" s="51">
        <f>IF(F23&lt;&gt;"",1+MAX($A$6:A22),"")</f>
        <v>10</v>
      </c>
      <c r="B23" s="174"/>
      <c r="C23" s="73"/>
      <c r="D23" s="74" t="s">
        <v>35</v>
      </c>
      <c r="E23" s="56">
        <v>2515</v>
      </c>
      <c r="F23" s="75">
        <v>0.1</v>
      </c>
      <c r="G23" s="76">
        <f t="shared" si="7"/>
        <v>2766.5</v>
      </c>
      <c r="H23" s="73" t="s">
        <v>33</v>
      </c>
      <c r="I23" s="116">
        <v>0</v>
      </c>
      <c r="J23" s="117">
        <f t="shared" si="8"/>
        <v>0</v>
      </c>
      <c r="K23" s="118">
        <v>0</v>
      </c>
      <c r="L23" s="119">
        <f t="shared" si="9"/>
        <v>0</v>
      </c>
      <c r="M23" s="119">
        <f t="shared" si="10"/>
        <v>0</v>
      </c>
      <c r="N23" s="119">
        <v>0</v>
      </c>
      <c r="O23" s="119">
        <f t="shared" si="11"/>
        <v>0</v>
      </c>
      <c r="P23" s="119">
        <f t="shared" si="12"/>
        <v>0</v>
      </c>
      <c r="Q23" s="143">
        <f t="shared" si="13"/>
        <v>0</v>
      </c>
      <c r="R23" s="144"/>
    </row>
    <row r="24" spans="1:36" s="32" customFormat="1" ht="78">
      <c r="A24" s="51">
        <f>IF(F24&lt;&gt;"",1+MAX($A$6:A23),"")</f>
        <v>11</v>
      </c>
      <c r="B24" s="174"/>
      <c r="C24" s="73"/>
      <c r="D24" s="74" t="s">
        <v>36</v>
      </c>
      <c r="E24" s="56">
        <v>677</v>
      </c>
      <c r="F24" s="75">
        <v>0.1</v>
      </c>
      <c r="G24" s="76">
        <f t="shared" si="7"/>
        <v>744.7</v>
      </c>
      <c r="H24" s="73" t="s">
        <v>33</v>
      </c>
      <c r="I24" s="116">
        <v>0</v>
      </c>
      <c r="J24" s="117">
        <f t="shared" si="8"/>
        <v>0</v>
      </c>
      <c r="K24" s="118">
        <v>0</v>
      </c>
      <c r="L24" s="119">
        <f t="shared" si="9"/>
        <v>0</v>
      </c>
      <c r="M24" s="119">
        <f t="shared" si="10"/>
        <v>0</v>
      </c>
      <c r="N24" s="119">
        <v>0</v>
      </c>
      <c r="O24" s="119">
        <f t="shared" si="11"/>
        <v>0</v>
      </c>
      <c r="P24" s="119">
        <f t="shared" si="12"/>
        <v>0</v>
      </c>
      <c r="Q24" s="143">
        <f t="shared" si="13"/>
        <v>0</v>
      </c>
      <c r="R24" s="144"/>
    </row>
    <row r="25" spans="1:36" s="32" customFormat="1">
      <c r="A25" s="51" t="str">
        <f>IF(F25&lt;&gt;"",1+MAX($A$6:A24),"")</f>
        <v/>
      </c>
      <c r="B25" s="174"/>
      <c r="C25" s="73"/>
      <c r="D25" s="77"/>
      <c r="E25" s="78"/>
      <c r="F25" s="75"/>
      <c r="G25" s="76"/>
      <c r="H25" s="73"/>
      <c r="I25" s="116"/>
      <c r="J25" s="117"/>
      <c r="K25" s="118"/>
      <c r="L25" s="119"/>
      <c r="M25" s="119"/>
      <c r="N25" s="119"/>
      <c r="O25" s="119"/>
      <c r="P25" s="119"/>
      <c r="Q25" s="154"/>
      <c r="R25" s="155"/>
    </row>
    <row r="26" spans="1:36" s="32" customFormat="1" ht="18">
      <c r="A26" s="51" t="str">
        <f>IF(F26&lt;&gt;"",1+MAX($A$6:A25),"")</f>
        <v/>
      </c>
      <c r="B26" s="174"/>
      <c r="C26" s="56"/>
      <c r="D26" s="79" t="s">
        <v>37</v>
      </c>
      <c r="E26" s="72"/>
      <c r="F26" s="72"/>
      <c r="G26" s="72"/>
      <c r="H26" s="72"/>
      <c r="I26" s="116"/>
      <c r="J26" s="73"/>
      <c r="K26" s="73"/>
      <c r="L26" s="119"/>
      <c r="M26" s="119"/>
      <c r="N26" s="119"/>
      <c r="O26" s="119"/>
      <c r="P26" s="119"/>
      <c r="Q26" s="154"/>
      <c r="R26" s="155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</row>
    <row r="27" spans="1:36" s="32" customFormat="1">
      <c r="A27" s="51">
        <f>IF(F27&lt;&gt;"",1+MAX($A$6:A26),"")</f>
        <v>12</v>
      </c>
      <c r="B27" s="174"/>
      <c r="C27" s="73"/>
      <c r="D27" s="74" t="s">
        <v>38</v>
      </c>
      <c r="E27" s="56">
        <v>293.52</v>
      </c>
      <c r="F27" s="75">
        <v>0.05</v>
      </c>
      <c r="G27" s="76">
        <f t="shared" si="7"/>
        <v>308.19600000000003</v>
      </c>
      <c r="H27" s="73" t="s">
        <v>39</v>
      </c>
      <c r="I27" s="116">
        <v>0</v>
      </c>
      <c r="J27" s="117">
        <f t="shared" si="8"/>
        <v>0</v>
      </c>
      <c r="K27" s="118">
        <v>0</v>
      </c>
      <c r="L27" s="119">
        <f t="shared" si="9"/>
        <v>0</v>
      </c>
      <c r="M27" s="119">
        <f t="shared" si="10"/>
        <v>0</v>
      </c>
      <c r="N27" s="119">
        <v>0</v>
      </c>
      <c r="O27" s="119">
        <f t="shared" si="11"/>
        <v>0</v>
      </c>
      <c r="P27" s="119">
        <f t="shared" si="12"/>
        <v>0</v>
      </c>
      <c r="Q27" s="143">
        <f t="shared" si="13"/>
        <v>0</v>
      </c>
      <c r="R27" s="144"/>
    </row>
    <row r="28" spans="1:36" s="32" customFormat="1">
      <c r="A28" s="51">
        <f>IF(F28&lt;&gt;"",1+MAX($A$6:A27),"")</f>
        <v>13</v>
      </c>
      <c r="B28" s="174"/>
      <c r="C28" s="73"/>
      <c r="D28" s="74" t="s">
        <v>40</v>
      </c>
      <c r="E28" s="56">
        <v>147.32</v>
      </c>
      <c r="F28" s="75">
        <v>0.05</v>
      </c>
      <c r="G28" s="76">
        <f t="shared" si="7"/>
        <v>154.68600000000001</v>
      </c>
      <c r="H28" s="73" t="s">
        <v>39</v>
      </c>
      <c r="I28" s="116">
        <v>0</v>
      </c>
      <c r="J28" s="117">
        <f t="shared" si="8"/>
        <v>0</v>
      </c>
      <c r="K28" s="118">
        <v>0</v>
      </c>
      <c r="L28" s="119">
        <f t="shared" si="9"/>
        <v>0</v>
      </c>
      <c r="M28" s="119">
        <f t="shared" si="10"/>
        <v>0</v>
      </c>
      <c r="N28" s="119">
        <v>0</v>
      </c>
      <c r="O28" s="119">
        <f t="shared" si="11"/>
        <v>0</v>
      </c>
      <c r="P28" s="119">
        <f t="shared" si="12"/>
        <v>0</v>
      </c>
      <c r="Q28" s="143">
        <f t="shared" si="13"/>
        <v>0</v>
      </c>
      <c r="R28" s="144"/>
    </row>
    <row r="29" spans="1:36" s="32" customFormat="1">
      <c r="A29" s="51">
        <f>IF(F29&lt;&gt;"",1+MAX($A$6:A28),"")</f>
        <v>14</v>
      </c>
      <c r="B29" s="174"/>
      <c r="C29" s="73"/>
      <c r="D29" s="74" t="s">
        <v>41</v>
      </c>
      <c r="E29" s="54">
        <v>12</v>
      </c>
      <c r="F29" s="75">
        <v>0.05</v>
      </c>
      <c r="G29" s="76">
        <f t="shared" si="7"/>
        <v>12.6</v>
      </c>
      <c r="H29" s="73" t="s">
        <v>39</v>
      </c>
      <c r="I29" s="116">
        <v>0</v>
      </c>
      <c r="J29" s="117">
        <f t="shared" si="8"/>
        <v>0</v>
      </c>
      <c r="K29" s="118">
        <v>0</v>
      </c>
      <c r="L29" s="119">
        <f t="shared" si="9"/>
        <v>0</v>
      </c>
      <c r="M29" s="119">
        <f t="shared" si="10"/>
        <v>0</v>
      </c>
      <c r="N29" s="119">
        <v>0</v>
      </c>
      <c r="O29" s="119">
        <f t="shared" si="11"/>
        <v>0</v>
      </c>
      <c r="P29" s="119">
        <f t="shared" si="12"/>
        <v>0</v>
      </c>
      <c r="Q29" s="143">
        <f t="shared" si="13"/>
        <v>0</v>
      </c>
      <c r="R29" s="144"/>
    </row>
    <row r="30" spans="1:36" s="32" customFormat="1">
      <c r="A30" s="51">
        <f>IF(F30&lt;&gt;"",1+MAX($A$6:A29),"")</f>
        <v>15</v>
      </c>
      <c r="B30" s="174"/>
      <c r="C30" s="73"/>
      <c r="D30" s="74" t="s">
        <v>42</v>
      </c>
      <c r="E30" s="56">
        <v>4.16</v>
      </c>
      <c r="F30" s="75">
        <v>0.05</v>
      </c>
      <c r="G30" s="76">
        <f t="shared" si="7"/>
        <v>4.3680000000000003</v>
      </c>
      <c r="H30" s="73" t="s">
        <v>39</v>
      </c>
      <c r="I30" s="116">
        <v>0</v>
      </c>
      <c r="J30" s="117">
        <f t="shared" si="8"/>
        <v>0</v>
      </c>
      <c r="K30" s="118">
        <v>0</v>
      </c>
      <c r="L30" s="119">
        <f t="shared" si="9"/>
        <v>0</v>
      </c>
      <c r="M30" s="119">
        <f t="shared" si="10"/>
        <v>0</v>
      </c>
      <c r="N30" s="119">
        <v>0</v>
      </c>
      <c r="O30" s="119">
        <f t="shared" si="11"/>
        <v>0</v>
      </c>
      <c r="P30" s="119">
        <f t="shared" si="12"/>
        <v>0</v>
      </c>
      <c r="Q30" s="143">
        <f t="shared" si="13"/>
        <v>0</v>
      </c>
      <c r="R30" s="144"/>
    </row>
    <row r="31" spans="1:36" s="32" customFormat="1">
      <c r="A31" s="51" t="str">
        <f>IF(F31&lt;&gt;"",1+MAX($A$6:A30),"")</f>
        <v/>
      </c>
      <c r="B31" s="174"/>
      <c r="C31" s="73"/>
      <c r="D31" s="77"/>
      <c r="E31" s="78"/>
      <c r="F31" s="75"/>
      <c r="G31" s="76"/>
      <c r="H31" s="73"/>
      <c r="I31" s="116"/>
      <c r="J31" s="117"/>
      <c r="K31" s="118"/>
      <c r="L31" s="119"/>
      <c r="M31" s="119"/>
      <c r="N31" s="119"/>
      <c r="O31" s="119"/>
      <c r="P31" s="119"/>
      <c r="Q31" s="154"/>
      <c r="R31" s="155"/>
    </row>
    <row r="32" spans="1:36" s="32" customFormat="1" ht="18">
      <c r="A32" s="51" t="str">
        <f>IF(F32&lt;&gt;"",1+MAX($A$6:A31),"")</f>
        <v/>
      </c>
      <c r="B32" s="174"/>
      <c r="C32" s="56"/>
      <c r="D32" s="79" t="s">
        <v>43</v>
      </c>
      <c r="E32" s="72"/>
      <c r="F32" s="72"/>
      <c r="G32" s="72"/>
      <c r="H32" s="72"/>
      <c r="I32" s="116"/>
      <c r="J32" s="73"/>
      <c r="K32" s="73"/>
      <c r="L32" s="119"/>
      <c r="M32" s="119"/>
      <c r="N32" s="119"/>
      <c r="O32" s="119"/>
      <c r="P32" s="119"/>
      <c r="Q32" s="154"/>
      <c r="R32" s="155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</row>
    <row r="33" spans="1:36" s="32" customFormat="1" ht="62.4">
      <c r="A33" s="51">
        <f>IF(F33&lt;&gt;"",1+MAX($A$6:A32),"")</f>
        <v>16</v>
      </c>
      <c r="B33" s="174"/>
      <c r="C33" s="73"/>
      <c r="D33" s="74" t="s">
        <v>44</v>
      </c>
      <c r="E33" s="56">
        <v>311.45999999999998</v>
      </c>
      <c r="F33" s="75">
        <v>0.05</v>
      </c>
      <c r="G33" s="76">
        <f>E33*(1+F33)</f>
        <v>327.03300000000002</v>
      </c>
      <c r="H33" s="73" t="s">
        <v>39</v>
      </c>
      <c r="I33" s="116">
        <v>0</v>
      </c>
      <c r="J33" s="117">
        <f>+I33*G33</f>
        <v>0</v>
      </c>
      <c r="K33" s="118">
        <v>0</v>
      </c>
      <c r="L33" s="119">
        <f>I33*K33</f>
        <v>0</v>
      </c>
      <c r="M33" s="119">
        <f>K33*J33</f>
        <v>0</v>
      </c>
      <c r="N33" s="119">
        <v>0</v>
      </c>
      <c r="O33" s="119">
        <f>N33*G33</f>
        <v>0</v>
      </c>
      <c r="P33" s="119">
        <f>(I33*K33)+O33</f>
        <v>0</v>
      </c>
      <c r="Q33" s="143">
        <f>P33*G33</f>
        <v>0</v>
      </c>
      <c r="R33" s="144"/>
    </row>
    <row r="34" spans="1:36" s="32" customFormat="1" ht="62.4">
      <c r="A34" s="51">
        <f>IF(F34&lt;&gt;"",1+MAX($A$6:A33),"")</f>
        <v>17</v>
      </c>
      <c r="B34" s="174"/>
      <c r="C34" s="73"/>
      <c r="D34" s="74" t="s">
        <v>45</v>
      </c>
      <c r="E34" s="56">
        <v>3846.59</v>
      </c>
      <c r="F34" s="75">
        <v>0.05</v>
      </c>
      <c r="G34" s="76">
        <f>E34*(1+F34)</f>
        <v>4038.9195</v>
      </c>
      <c r="H34" s="73" t="s">
        <v>39</v>
      </c>
      <c r="I34" s="116">
        <v>0</v>
      </c>
      <c r="J34" s="117">
        <f>+I34*G34</f>
        <v>0</v>
      </c>
      <c r="K34" s="118">
        <v>0</v>
      </c>
      <c r="L34" s="119">
        <f>I34*K34</f>
        <v>0</v>
      </c>
      <c r="M34" s="119">
        <f>K34*J34</f>
        <v>0</v>
      </c>
      <c r="N34" s="119">
        <v>0</v>
      </c>
      <c r="O34" s="119">
        <f>N34*G34</f>
        <v>0</v>
      </c>
      <c r="P34" s="119">
        <f>(I34*K34)+O34</f>
        <v>0</v>
      </c>
      <c r="Q34" s="143">
        <f>P34*G34</f>
        <v>0</v>
      </c>
      <c r="R34" s="144"/>
    </row>
    <row r="35" spans="1:36" s="32" customFormat="1" ht="62.4">
      <c r="A35" s="51">
        <f>IF(F35&lt;&gt;"",1+MAX($A$6:A34),"")</f>
        <v>18</v>
      </c>
      <c r="B35" s="174"/>
      <c r="C35" s="73"/>
      <c r="D35" s="74" t="s">
        <v>46</v>
      </c>
      <c r="E35" s="80">
        <v>1522.69</v>
      </c>
      <c r="F35" s="75">
        <v>0.05</v>
      </c>
      <c r="G35" s="76">
        <f>E35*(1+F35)</f>
        <v>1598.8244999999999</v>
      </c>
      <c r="H35" s="73" t="s">
        <v>39</v>
      </c>
      <c r="I35" s="116">
        <v>0</v>
      </c>
      <c r="J35" s="117">
        <f>+I35*G35</f>
        <v>0</v>
      </c>
      <c r="K35" s="118">
        <v>0</v>
      </c>
      <c r="L35" s="119">
        <f>I35*K35</f>
        <v>0</v>
      </c>
      <c r="M35" s="119">
        <f>K35*J35</f>
        <v>0</v>
      </c>
      <c r="N35" s="119">
        <v>0</v>
      </c>
      <c r="O35" s="119">
        <f>N35*G35</f>
        <v>0</v>
      </c>
      <c r="P35" s="119">
        <f>(I35*K35)+O35</f>
        <v>0</v>
      </c>
      <c r="Q35" s="143">
        <f>P35*G35</f>
        <v>0</v>
      </c>
      <c r="R35" s="144"/>
    </row>
    <row r="36" spans="1:36" s="32" customFormat="1" ht="18">
      <c r="A36" s="51" t="str">
        <f>IF(F36&lt;&gt;"",1+MAX($A$6:A35),"")</f>
        <v/>
      </c>
      <c r="B36" s="174"/>
      <c r="C36" s="56"/>
      <c r="D36" s="79" t="s">
        <v>47</v>
      </c>
      <c r="E36" s="81"/>
      <c r="F36" s="72"/>
      <c r="G36" s="72"/>
      <c r="H36" s="72"/>
      <c r="I36" s="116"/>
      <c r="J36" s="73"/>
      <c r="K36" s="73"/>
      <c r="L36" s="119"/>
      <c r="M36" s="119"/>
      <c r="N36" s="119"/>
      <c r="O36" s="119"/>
      <c r="P36" s="119"/>
      <c r="Q36" s="154"/>
      <c r="R36" s="155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</row>
    <row r="37" spans="1:36" s="32" customFormat="1" ht="78">
      <c r="A37" s="51">
        <f>IF(F37&lt;&gt;"",1+MAX($A$6:A36),"")</f>
        <v>19</v>
      </c>
      <c r="B37" s="174"/>
      <c r="C37" s="73"/>
      <c r="D37" s="74" t="s">
        <v>48</v>
      </c>
      <c r="E37" s="80">
        <v>2780.28</v>
      </c>
      <c r="F37" s="75">
        <v>0.1</v>
      </c>
      <c r="G37" s="76">
        <f>E37*(1+F37)</f>
        <v>3058.308</v>
      </c>
      <c r="H37" s="73" t="s">
        <v>33</v>
      </c>
      <c r="I37" s="116">
        <v>0</v>
      </c>
      <c r="J37" s="117">
        <f>+I37*G37</f>
        <v>0</v>
      </c>
      <c r="K37" s="118">
        <v>0</v>
      </c>
      <c r="L37" s="119">
        <f>I37*K37</f>
        <v>0</v>
      </c>
      <c r="M37" s="119">
        <f>K37*J37</f>
        <v>0</v>
      </c>
      <c r="N37" s="119">
        <v>0</v>
      </c>
      <c r="O37" s="119">
        <f>N37*G37</f>
        <v>0</v>
      </c>
      <c r="P37" s="119">
        <f>(I37*K37)+O37</f>
        <v>0</v>
      </c>
      <c r="Q37" s="143">
        <f>P37*G37</f>
        <v>0</v>
      </c>
      <c r="R37" s="144"/>
    </row>
    <row r="38" spans="1:36" s="32" customFormat="1">
      <c r="A38" s="51" t="str">
        <f>IF(F38&lt;&gt;"",1+MAX($A$6:A37),"")</f>
        <v/>
      </c>
      <c r="B38" s="174"/>
      <c r="C38" s="73"/>
      <c r="D38" s="53"/>
      <c r="E38" s="54"/>
      <c r="F38" s="75"/>
      <c r="G38" s="76"/>
      <c r="H38" s="73"/>
      <c r="I38" s="116"/>
      <c r="J38" s="117"/>
      <c r="K38" s="118"/>
      <c r="L38" s="119"/>
      <c r="M38" s="119"/>
      <c r="N38" s="119"/>
      <c r="O38" s="119"/>
      <c r="P38" s="119"/>
      <c r="Q38" s="154"/>
      <c r="R38" s="155"/>
    </row>
    <row r="39" spans="1:36" s="32" customFormat="1" ht="18">
      <c r="A39" s="62" t="str">
        <f>IF(F39&lt;&gt;"",1+MAX($A$6:A38),"")</f>
        <v/>
      </c>
      <c r="B39" s="82"/>
      <c r="C39" s="83"/>
      <c r="D39" s="64" t="s">
        <v>28</v>
      </c>
      <c r="E39" s="84"/>
      <c r="F39" s="85"/>
      <c r="G39" s="86"/>
      <c r="H39" s="85"/>
      <c r="I39" s="85"/>
      <c r="J39" s="125"/>
      <c r="K39" s="125"/>
      <c r="L39" s="126"/>
      <c r="M39" s="127"/>
      <c r="N39" s="126"/>
      <c r="O39" s="126"/>
      <c r="P39" s="128"/>
      <c r="Q39" s="157"/>
      <c r="R39" s="150">
        <f>SUM(Q21:Q38)</f>
        <v>0</v>
      </c>
    </row>
    <row r="40" spans="1:36" s="32" customFormat="1">
      <c r="A40" s="169" t="str">
        <f>IF(F40&lt;&gt;"",1+MAX($A$6:A39),"")</f>
        <v/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1"/>
    </row>
    <row r="41" spans="1:36" s="33" customFormat="1">
      <c r="A41" s="169" t="str">
        <f>IF(F41&lt;&gt;"",1+MAX($A$6:A40),"")</f>
        <v/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1"/>
      <c r="S41" s="158"/>
    </row>
    <row r="42" spans="1:36" s="32" customFormat="1" ht="46.8">
      <c r="A42" s="87"/>
      <c r="B42" s="88"/>
      <c r="C42" s="88"/>
      <c r="D42" s="88"/>
      <c r="E42" s="88"/>
      <c r="F42" s="88"/>
      <c r="G42" s="88"/>
      <c r="H42" s="88"/>
      <c r="I42" s="88"/>
      <c r="J42" s="129"/>
      <c r="K42" s="172" t="s">
        <v>13</v>
      </c>
      <c r="L42" s="173"/>
      <c r="M42" s="130">
        <f>SUM(M19:M40)</f>
        <v>0</v>
      </c>
      <c r="N42" s="131" t="s">
        <v>15</v>
      </c>
      <c r="O42" s="132">
        <f>SUM(O19:O40)</f>
        <v>0</v>
      </c>
      <c r="P42" s="88"/>
      <c r="Q42" s="154"/>
      <c r="R42" s="159"/>
      <c r="S42" s="160"/>
    </row>
    <row r="43" spans="1:36" s="32" customFormat="1">
      <c r="A43" s="89"/>
      <c r="B43" s="90"/>
      <c r="C43" s="91"/>
      <c r="D43" s="92" t="s">
        <v>49</v>
      </c>
      <c r="E43" s="93"/>
      <c r="F43" s="93"/>
      <c r="G43" s="94"/>
      <c r="H43" s="93"/>
      <c r="I43" s="93"/>
      <c r="J43" s="93"/>
      <c r="K43" s="93"/>
      <c r="L43" s="133"/>
      <c r="M43" s="133"/>
      <c r="N43" s="133"/>
      <c r="O43" s="133"/>
      <c r="P43" s="133"/>
      <c r="Q43" s="161"/>
      <c r="R43" s="161">
        <f>R39+R17</f>
        <v>0</v>
      </c>
    </row>
    <row r="44" spans="1:36" s="32" customFormat="1">
      <c r="A44" s="89"/>
      <c r="B44" s="90"/>
      <c r="C44" s="95"/>
      <c r="D44" s="96" t="s">
        <v>50</v>
      </c>
      <c r="E44" s="97"/>
      <c r="F44" s="91"/>
      <c r="G44" s="97"/>
      <c r="H44" s="91"/>
      <c r="I44" s="91"/>
      <c r="J44" s="91"/>
      <c r="K44" s="91"/>
      <c r="L44" s="134"/>
      <c r="M44" s="134">
        <v>0.05</v>
      </c>
      <c r="N44" s="134"/>
      <c r="O44" s="134"/>
      <c r="P44" s="134"/>
      <c r="Q44" s="161"/>
      <c r="R44" s="161">
        <f>R43*M44</f>
        <v>0</v>
      </c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</row>
    <row r="45" spans="1:36" s="32" customFormat="1">
      <c r="A45" s="98"/>
      <c r="B45" s="99"/>
      <c r="C45" s="100"/>
      <c r="D45" s="101" t="s">
        <v>51</v>
      </c>
      <c r="E45" s="102"/>
      <c r="F45" s="103"/>
      <c r="G45" s="102"/>
      <c r="H45" s="103"/>
      <c r="I45" s="103"/>
      <c r="J45" s="103"/>
      <c r="K45" s="103"/>
      <c r="L45" s="135"/>
      <c r="M45" s="135">
        <v>0.1</v>
      </c>
      <c r="N45" s="135"/>
      <c r="O45" s="135"/>
      <c r="P45" s="135"/>
      <c r="Q45" s="163"/>
      <c r="R45" s="163">
        <f>R43*L45</f>
        <v>0</v>
      </c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</row>
    <row r="46" spans="1:36" s="32" customFormat="1">
      <c r="A46" s="104"/>
      <c r="B46" s="105"/>
      <c r="C46" s="106"/>
      <c r="D46" s="107" t="s">
        <v>52</v>
      </c>
      <c r="E46" s="108"/>
      <c r="F46" s="109"/>
      <c r="G46" s="108"/>
      <c r="H46" s="109"/>
      <c r="I46" s="109"/>
      <c r="J46" s="109"/>
      <c r="K46" s="109"/>
      <c r="L46" s="136"/>
      <c r="M46" s="136">
        <v>8.5000000000000006E-2</v>
      </c>
      <c r="N46" s="136"/>
      <c r="O46" s="136"/>
      <c r="P46" s="136"/>
      <c r="Q46" s="164"/>
      <c r="R46" s="164">
        <f>R43*L46</f>
        <v>0</v>
      </c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</row>
    <row r="47" spans="1:36" s="32" customFormat="1">
      <c r="A47" s="104"/>
      <c r="B47" s="105"/>
      <c r="C47" s="106"/>
      <c r="D47" s="107" t="s">
        <v>53</v>
      </c>
      <c r="E47" s="108"/>
      <c r="F47" s="109"/>
      <c r="G47" s="108"/>
      <c r="H47" s="109"/>
      <c r="I47" s="109"/>
      <c r="J47" s="109"/>
      <c r="K47" s="109"/>
      <c r="L47" s="137"/>
      <c r="M47" s="137">
        <v>1.4999999999999999E-2</v>
      </c>
      <c r="N47" s="137"/>
      <c r="O47" s="137"/>
      <c r="P47" s="137"/>
      <c r="Q47" s="164"/>
      <c r="R47" s="164">
        <f>R43*L47</f>
        <v>0</v>
      </c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</row>
    <row r="48" spans="1:36" s="32" customFormat="1">
      <c r="A48" s="110"/>
      <c r="B48" s="111"/>
      <c r="C48" s="112"/>
      <c r="D48" s="113" t="s">
        <v>54</v>
      </c>
      <c r="E48" s="114"/>
      <c r="F48" s="114"/>
      <c r="G48" s="115"/>
      <c r="H48" s="114"/>
      <c r="I48" s="114"/>
      <c r="J48" s="114"/>
      <c r="K48" s="114"/>
      <c r="L48" s="138"/>
      <c r="M48" s="138"/>
      <c r="N48" s="138"/>
      <c r="O48" s="138"/>
      <c r="P48" s="138"/>
      <c r="Q48" s="165"/>
      <c r="R48" s="165">
        <f>SUM(R43:R47)</f>
        <v>0</v>
      </c>
    </row>
  </sheetData>
  <mergeCells count="8">
    <mergeCell ref="A1:G5"/>
    <mergeCell ref="H1:R5"/>
    <mergeCell ref="A6:R6"/>
    <mergeCell ref="A18:R18"/>
    <mergeCell ref="A40:R40"/>
    <mergeCell ref="A41:R41"/>
    <mergeCell ref="K42:L42"/>
    <mergeCell ref="B21:B38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51"/>
  <sheetViews>
    <sheetView workbookViewId="0">
      <selection activeCell="L9" sqref="L9"/>
    </sheetView>
  </sheetViews>
  <sheetFormatPr defaultColWidth="9.09765625" defaultRowHeight="14.4"/>
  <cols>
    <col min="1" max="1" width="26.8984375" style="1" customWidth="1"/>
    <col min="2" max="2" width="19.69921875" style="2" customWidth="1"/>
    <col min="3" max="3" width="20.59765625" style="2" customWidth="1"/>
    <col min="4" max="16384" width="9.09765625" style="2"/>
  </cols>
  <sheetData>
    <row r="1" spans="1:3">
      <c r="A1" s="3"/>
      <c r="B1" s="4"/>
      <c r="C1" s="4"/>
    </row>
    <row r="2" spans="1:3">
      <c r="A2" s="3"/>
      <c r="B2" s="186"/>
      <c r="C2" s="187"/>
    </row>
    <row r="3" spans="1:3">
      <c r="A3" s="3"/>
      <c r="B3" s="188"/>
      <c r="C3" s="189"/>
    </row>
    <row r="4" spans="1:3">
      <c r="A4" s="3"/>
      <c r="B4" s="190"/>
      <c r="C4" s="191"/>
    </row>
    <row r="5" spans="1:3">
      <c r="A5" s="3"/>
      <c r="B5" s="3"/>
      <c r="C5" s="3"/>
    </row>
    <row r="6" spans="1:3" ht="15.6">
      <c r="A6" s="3"/>
      <c r="B6" s="5" t="s">
        <v>55</v>
      </c>
      <c r="C6" s="6" t="s">
        <v>56</v>
      </c>
    </row>
    <row r="7" spans="1:3" ht="15.6">
      <c r="A7" s="7"/>
      <c r="B7" s="8"/>
      <c r="C7" s="9"/>
    </row>
    <row r="8" spans="1:3" ht="15.6">
      <c r="A8" s="10" t="s">
        <v>57</v>
      </c>
      <c r="B8" s="11" t="s">
        <v>58</v>
      </c>
      <c r="C8" s="12">
        <v>60</v>
      </c>
    </row>
    <row r="9" spans="1:3" ht="15.6">
      <c r="A9" s="10" t="s">
        <v>59</v>
      </c>
      <c r="B9" s="11" t="s">
        <v>60</v>
      </c>
      <c r="C9" s="12">
        <v>70</v>
      </c>
    </row>
    <row r="10" spans="1:3" ht="15.6">
      <c r="A10" s="10" t="s">
        <v>61</v>
      </c>
      <c r="B10" s="11" t="s">
        <v>62</v>
      </c>
      <c r="C10" s="12">
        <v>70</v>
      </c>
    </row>
    <row r="11" spans="1:3" ht="15.6">
      <c r="A11" s="10" t="s">
        <v>63</v>
      </c>
      <c r="B11" s="11" t="s">
        <v>64</v>
      </c>
      <c r="C11" s="12">
        <v>70</v>
      </c>
    </row>
    <row r="12" spans="1:3" ht="15.6">
      <c r="A12" s="10" t="s">
        <v>65</v>
      </c>
      <c r="B12" s="11" t="s">
        <v>66</v>
      </c>
      <c r="C12" s="12">
        <v>60</v>
      </c>
    </row>
    <row r="13" spans="1:3" ht="15.6">
      <c r="A13" s="10" t="s">
        <v>67</v>
      </c>
      <c r="B13" s="11" t="s">
        <v>67</v>
      </c>
      <c r="C13" s="12">
        <v>60</v>
      </c>
    </row>
    <row r="14" spans="1:3" ht="15.6">
      <c r="A14" s="10" t="s">
        <v>68</v>
      </c>
      <c r="B14" s="11" t="s">
        <v>68</v>
      </c>
      <c r="C14" s="12">
        <v>55</v>
      </c>
    </row>
    <row r="15" spans="1:3" ht="15.6">
      <c r="A15" s="10" t="s">
        <v>69</v>
      </c>
      <c r="B15" s="11" t="s">
        <v>70</v>
      </c>
      <c r="C15" s="12">
        <v>50</v>
      </c>
    </row>
    <row r="16" spans="1:3" ht="15.6">
      <c r="A16" s="10" t="s">
        <v>71</v>
      </c>
      <c r="B16" s="11" t="s">
        <v>72</v>
      </c>
      <c r="C16" s="12">
        <v>60</v>
      </c>
    </row>
    <row r="17" spans="1:3" ht="15.6">
      <c r="A17" s="10" t="s">
        <v>73</v>
      </c>
      <c r="B17" s="11" t="s">
        <v>74</v>
      </c>
      <c r="C17" s="12">
        <v>70</v>
      </c>
    </row>
    <row r="18" spans="1:3" ht="15.6">
      <c r="A18" s="10" t="s">
        <v>75</v>
      </c>
      <c r="B18" s="11" t="s">
        <v>76</v>
      </c>
      <c r="C18" s="12">
        <v>70</v>
      </c>
    </row>
    <row r="19" spans="1:3" ht="15.6">
      <c r="A19" s="10" t="s">
        <v>77</v>
      </c>
      <c r="B19" s="11" t="s">
        <v>78</v>
      </c>
      <c r="C19" s="12">
        <v>70</v>
      </c>
    </row>
    <row r="20" spans="1:3" ht="15.6">
      <c r="A20" s="10" t="s">
        <v>79</v>
      </c>
      <c r="B20" s="11" t="s">
        <v>80</v>
      </c>
      <c r="C20" s="12">
        <v>70</v>
      </c>
    </row>
    <row r="21" spans="1:3" ht="15.6">
      <c r="A21" s="10" t="s">
        <v>81</v>
      </c>
      <c r="B21" s="11" t="s">
        <v>82</v>
      </c>
      <c r="C21" s="12">
        <v>85</v>
      </c>
    </row>
    <row r="22" spans="1:3" ht="15.6">
      <c r="A22" s="10" t="s">
        <v>83</v>
      </c>
      <c r="B22" s="11" t="s">
        <v>84</v>
      </c>
      <c r="C22" s="12">
        <v>65</v>
      </c>
    </row>
    <row r="23" spans="1:3" ht="15.6">
      <c r="A23" s="10" t="s">
        <v>85</v>
      </c>
      <c r="B23" s="11" t="s">
        <v>85</v>
      </c>
      <c r="C23" s="13">
        <v>45</v>
      </c>
    </row>
    <row r="24" spans="1:3" ht="15.6">
      <c r="A24" s="14"/>
      <c r="B24" s="15"/>
      <c r="C24" s="16"/>
    </row>
    <row r="25" spans="1:3">
      <c r="A25" s="3"/>
      <c r="B25" s="3"/>
      <c r="C25" s="3"/>
    </row>
    <row r="26" spans="1:3">
      <c r="A26" s="17" t="s">
        <v>86</v>
      </c>
      <c r="B26" s="18">
        <v>0</v>
      </c>
      <c r="C26" s="3"/>
    </row>
    <row r="27" spans="1:3">
      <c r="A27" s="3"/>
      <c r="B27" s="3"/>
      <c r="C27" s="3"/>
    </row>
    <row r="28" spans="1:3" ht="15.6">
      <c r="A28" s="3"/>
      <c r="B28" s="184" t="s">
        <v>6</v>
      </c>
      <c r="C28" s="185"/>
    </row>
    <row r="29" spans="1:3" ht="15.6">
      <c r="A29" s="19" t="s">
        <v>87</v>
      </c>
      <c r="B29" s="20" t="s">
        <v>88</v>
      </c>
      <c r="C29" s="21">
        <v>0</v>
      </c>
    </row>
    <row r="30" spans="1:3" ht="15.6">
      <c r="A30" s="22" t="s">
        <v>89</v>
      </c>
      <c r="B30" s="23" t="s">
        <v>39</v>
      </c>
      <c r="C30" s="24">
        <v>0.05</v>
      </c>
    </row>
    <row r="31" spans="1:3" ht="15.6">
      <c r="A31" s="22" t="s">
        <v>90</v>
      </c>
      <c r="B31" s="23" t="s">
        <v>33</v>
      </c>
      <c r="C31" s="24">
        <v>0.1</v>
      </c>
    </row>
    <row r="32" spans="1:3" ht="15.6">
      <c r="A32" s="22" t="s">
        <v>91</v>
      </c>
      <c r="B32" s="23" t="s">
        <v>92</v>
      </c>
      <c r="C32" s="24">
        <v>0.1</v>
      </c>
    </row>
    <row r="33" spans="1:3" ht="15.6">
      <c r="A33" s="22" t="s">
        <v>93</v>
      </c>
      <c r="B33" s="23" t="s">
        <v>94</v>
      </c>
      <c r="C33" s="24">
        <v>0.1</v>
      </c>
    </row>
    <row r="34" spans="1:3" ht="15.6">
      <c r="A34" s="22" t="s">
        <v>95</v>
      </c>
      <c r="B34" s="23" t="s">
        <v>21</v>
      </c>
      <c r="C34" s="24">
        <v>0</v>
      </c>
    </row>
    <row r="35" spans="1:3" ht="15.6">
      <c r="A35" s="22" t="s">
        <v>96</v>
      </c>
      <c r="B35" s="23" t="s">
        <v>97</v>
      </c>
      <c r="C35" s="24">
        <v>0</v>
      </c>
    </row>
    <row r="36" spans="1:3" ht="15.6">
      <c r="A36" s="22" t="s">
        <v>98</v>
      </c>
      <c r="B36" s="23" t="s">
        <v>99</v>
      </c>
      <c r="C36" s="24">
        <v>0</v>
      </c>
    </row>
    <row r="37" spans="1:3" ht="15.6">
      <c r="A37" s="22" t="s">
        <v>100</v>
      </c>
      <c r="B37" s="23" t="s">
        <v>101</v>
      </c>
      <c r="C37" s="24">
        <v>0</v>
      </c>
    </row>
    <row r="38" spans="1:3" ht="15.6">
      <c r="A38" s="22" t="s">
        <v>102</v>
      </c>
      <c r="B38" s="23" t="s">
        <v>103</v>
      </c>
      <c r="C38" s="24">
        <v>0</v>
      </c>
    </row>
    <row r="39" spans="1:3" ht="15.6">
      <c r="A39" s="22" t="s">
        <v>104</v>
      </c>
      <c r="B39" s="23" t="s">
        <v>105</v>
      </c>
      <c r="C39" s="24">
        <v>0.1</v>
      </c>
    </row>
    <row r="40" spans="1:3" ht="15.6">
      <c r="A40" s="22" t="s">
        <v>106</v>
      </c>
      <c r="B40" s="23" t="s">
        <v>107</v>
      </c>
      <c r="C40" s="24">
        <v>0.1</v>
      </c>
    </row>
    <row r="41" spans="1:3" ht="15.6">
      <c r="A41" s="22" t="s">
        <v>108</v>
      </c>
      <c r="B41" s="23" t="s">
        <v>109</v>
      </c>
      <c r="C41" s="24">
        <v>0</v>
      </c>
    </row>
    <row r="42" spans="1:3" ht="15.6">
      <c r="A42" s="22" t="s">
        <v>110</v>
      </c>
      <c r="B42" s="23" t="s">
        <v>111</v>
      </c>
      <c r="C42" s="24">
        <v>0</v>
      </c>
    </row>
    <row r="43" spans="1:3" ht="15.6">
      <c r="A43" s="22" t="s">
        <v>112</v>
      </c>
      <c r="B43" s="23" t="s">
        <v>112</v>
      </c>
      <c r="C43" s="24">
        <v>0.1</v>
      </c>
    </row>
    <row r="44" spans="1:3" ht="15.6">
      <c r="A44" s="22" t="s">
        <v>113</v>
      </c>
      <c r="B44" s="23" t="s">
        <v>114</v>
      </c>
      <c r="C44" s="24">
        <v>0</v>
      </c>
    </row>
    <row r="45" spans="1:3" ht="15.6">
      <c r="A45" s="22" t="s">
        <v>115</v>
      </c>
      <c r="B45" s="23" t="s">
        <v>116</v>
      </c>
      <c r="C45" s="24">
        <v>0</v>
      </c>
    </row>
    <row r="46" spans="1:3" ht="15.6">
      <c r="A46" s="22" t="s">
        <v>117</v>
      </c>
      <c r="B46" s="23" t="s">
        <v>118</v>
      </c>
      <c r="C46" s="24">
        <v>0</v>
      </c>
    </row>
    <row r="47" spans="1:3" ht="15.6">
      <c r="A47" s="22" t="s">
        <v>108</v>
      </c>
      <c r="B47" s="23" t="s">
        <v>119</v>
      </c>
      <c r="C47" s="24">
        <v>0</v>
      </c>
    </row>
    <row r="48" spans="1:3" ht="15.6">
      <c r="A48" s="22" t="s">
        <v>120</v>
      </c>
      <c r="B48" s="23" t="s">
        <v>121</v>
      </c>
      <c r="C48" s="24">
        <v>0</v>
      </c>
    </row>
    <row r="49" spans="1:3" ht="15.6">
      <c r="A49" s="22" t="s">
        <v>122</v>
      </c>
      <c r="B49" s="23" t="s">
        <v>123</v>
      </c>
      <c r="C49" s="24">
        <v>0</v>
      </c>
    </row>
    <row r="50" spans="1:3" ht="15.6">
      <c r="A50" s="22" t="s">
        <v>124</v>
      </c>
      <c r="B50" s="23" t="s">
        <v>125</v>
      </c>
      <c r="C50" s="24">
        <v>0.1</v>
      </c>
    </row>
    <row r="51" spans="1:3" ht="15.6">
      <c r="A51" s="25" t="s">
        <v>126</v>
      </c>
      <c r="B51" s="26" t="s">
        <v>126</v>
      </c>
      <c r="C51" s="27">
        <v>0</v>
      </c>
    </row>
  </sheetData>
  <mergeCells count="2">
    <mergeCell ref="B28:C28"/>
    <mergeCell ref="B2:C4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6A15B136-88C7-4620-8301-5D13344CE71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Takeoff Breakdown</vt:lpstr>
      <vt:lpstr>LABOR SHEET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2026-08-07T20:30:29Z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{6A15B136-88C7-4620-8301-5D13344CE71C}</vt:lpwstr>
  </property>
  <property fmtid="{D5CDD505-2E9C-101B-9397-08002B2CF9AE}" pid="6" name="ICV">
    <vt:lpwstr>FA0710C842E54E87AA858AF9C3FD4518_13</vt:lpwstr>
  </property>
  <property fmtid="{D5CDD505-2E9C-101B-9397-08002B2CF9AE}" pid="7" name="KSOProductBuildVer">
    <vt:lpwstr>1033-12.2.0.20795</vt:lpwstr>
  </property>
</Properties>
</file>