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ity\Downloads\"/>
    </mc:Choice>
  </mc:AlternateContent>
  <xr:revisionPtr revIDLastSave="0" documentId="13_ncr:1_{0D4DE112-DB83-4914-8405-8BC9E5188E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keoff" sheetId="5" r:id="rId1"/>
  </sheets>
  <definedNames>
    <definedName name="_xlnm._FilterDatabase" localSheetId="0" hidden="1">Takeoff!$A$18:$AF$87</definedName>
  </definedNames>
  <calcPr calcId="181029"/>
</workbook>
</file>

<file path=xl/calcChain.xml><?xml version="1.0" encoding="utf-8"?>
<calcChain xmlns="http://schemas.openxmlformats.org/spreadsheetml/2006/main">
  <c r="M51" i="5" l="1"/>
  <c r="M42" i="5"/>
  <c r="E47" i="5"/>
  <c r="E48" i="5"/>
  <c r="G48" i="5" s="1"/>
  <c r="K48" i="5" s="1"/>
  <c r="G47" i="5"/>
  <c r="K47" i="5" s="1"/>
  <c r="G46" i="5"/>
  <c r="L46" i="5" s="1"/>
  <c r="G45" i="5"/>
  <c r="L45" i="5" s="1"/>
  <c r="G37" i="5"/>
  <c r="G36" i="5"/>
  <c r="L36" i="5" s="1"/>
  <c r="G31" i="5"/>
  <c r="K31" i="5" s="1"/>
  <c r="G24" i="5"/>
  <c r="L24" i="5" s="1"/>
  <c r="G23" i="5"/>
  <c r="L23" i="5" s="1"/>
  <c r="A51" i="5"/>
  <c r="G49" i="5"/>
  <c r="L49" i="5" s="1"/>
  <c r="A43" i="5"/>
  <c r="A42" i="5"/>
  <c r="G40" i="5"/>
  <c r="L40" i="5" s="1"/>
  <c r="G39" i="5"/>
  <c r="L39" i="5" s="1"/>
  <c r="G38" i="5"/>
  <c r="L38" i="5" s="1"/>
  <c r="G32" i="5"/>
  <c r="K32" i="5" s="1"/>
  <c r="G30" i="5"/>
  <c r="L30" i="5" s="1"/>
  <c r="G29" i="5"/>
  <c r="K29" i="5" s="1"/>
  <c r="G25" i="5"/>
  <c r="K25" i="5" s="1"/>
  <c r="G20" i="5"/>
  <c r="K20" i="5" s="1"/>
  <c r="A18" i="5"/>
  <c r="A17" i="5"/>
  <c r="G16" i="5"/>
  <c r="L16" i="5" s="1"/>
  <c r="G15" i="5"/>
  <c r="L15" i="5" s="1"/>
  <c r="G14" i="5"/>
  <c r="K14" i="5" s="1"/>
  <c r="G13" i="5"/>
  <c r="L13" i="5" s="1"/>
  <c r="G12" i="5"/>
  <c r="L12" i="5" s="1"/>
  <c r="G11" i="5"/>
  <c r="L11" i="5" s="1"/>
  <c r="G10" i="5"/>
  <c r="L10" i="5" s="1"/>
  <c r="A10" i="5"/>
  <c r="K45" i="5" l="1"/>
  <c r="M45" i="5"/>
  <c r="L47" i="5"/>
  <c r="M47" i="5" s="1"/>
  <c r="K46" i="5"/>
  <c r="M46" i="5" s="1"/>
  <c r="K36" i="5"/>
  <c r="M36" i="5" s="1"/>
  <c r="K37" i="5"/>
  <c r="L37" i="5"/>
  <c r="L31" i="5"/>
  <c r="M31" i="5" s="1"/>
  <c r="K24" i="5"/>
  <c r="M24" i="5" s="1"/>
  <c r="G26" i="5"/>
  <c r="K26" i="5" s="1"/>
  <c r="K23" i="5"/>
  <c r="M23" i="5" s="1"/>
  <c r="K16" i="5"/>
  <c r="M16" i="5" s="1"/>
  <c r="K30" i="5"/>
  <c r="M30" i="5" s="1"/>
  <c r="K13" i="5"/>
  <c r="M13" i="5" s="1"/>
  <c r="L14" i="5"/>
  <c r="M14" i="5" s="1"/>
  <c r="L20" i="5"/>
  <c r="M20" i="5" s="1"/>
  <c r="L29" i="5"/>
  <c r="M29" i="5" s="1"/>
  <c r="K15" i="5"/>
  <c r="M15" i="5" s="1"/>
  <c r="K38" i="5"/>
  <c r="M38" i="5" s="1"/>
  <c r="L25" i="5"/>
  <c r="M25" i="5" s="1"/>
  <c r="L48" i="5"/>
  <c r="M48" i="5" s="1"/>
  <c r="G35" i="5"/>
  <c r="L32" i="5"/>
  <c r="M32" i="5" s="1"/>
  <c r="K11" i="5"/>
  <c r="M11" i="5" s="1"/>
  <c r="K10" i="5"/>
  <c r="M10" i="5" s="1"/>
  <c r="K39" i="5"/>
  <c r="M39" i="5" s="1"/>
  <c r="K12" i="5"/>
  <c r="M12" i="5" s="1"/>
  <c r="A11" i="5"/>
  <c r="K40" i="5"/>
  <c r="M40" i="5" s="1"/>
  <c r="K49" i="5"/>
  <c r="M49" i="5" s="1"/>
  <c r="M37" i="5" l="1"/>
  <c r="L26" i="5"/>
  <c r="M26" i="5" s="1"/>
  <c r="K35" i="5"/>
  <c r="L35" i="5"/>
  <c r="M17" i="5"/>
  <c r="A12" i="5"/>
  <c r="M35" i="5" l="1"/>
  <c r="A13" i="5"/>
  <c r="A14" i="5" s="1"/>
  <c r="M53" i="5" l="1"/>
  <c r="A15" i="5"/>
  <c r="A16" i="5" s="1"/>
  <c r="M57" i="5" l="1"/>
  <c r="M56" i="5"/>
  <c r="M55" i="5"/>
  <c r="M54" i="5"/>
  <c r="M58" i="5" l="1"/>
</calcChain>
</file>

<file path=xl/sharedStrings.xml><?xml version="1.0" encoding="utf-8"?>
<sst xmlns="http://schemas.openxmlformats.org/spreadsheetml/2006/main" count="98" uniqueCount="63">
  <si>
    <t>S#</t>
  </si>
  <si>
    <t>Dwg.</t>
  </si>
  <si>
    <t>CSI NO</t>
  </si>
  <si>
    <t>DESCRIPTION</t>
  </si>
  <si>
    <t>QTY.</t>
  </si>
  <si>
    <t>Wastage</t>
  </si>
  <si>
    <t>Qty w/ Waste</t>
  </si>
  <si>
    <t>UNIT</t>
  </si>
  <si>
    <t>UNIT LABOR COST</t>
  </si>
  <si>
    <t>UNIT MATERIAL
COST</t>
  </si>
  <si>
    <t>TOTAL LABOR COST</t>
  </si>
  <si>
    <t>TOTAL MATERIAL
COST</t>
  </si>
  <si>
    <t>TOTAL COST</t>
  </si>
  <si>
    <t>DIVISION 01-GENERAL REQUIREMENTS</t>
  </si>
  <si>
    <t>Mobilization</t>
  </si>
  <si>
    <t>LS</t>
  </si>
  <si>
    <t>Supervision</t>
  </si>
  <si>
    <t>Office overheads</t>
  </si>
  <si>
    <t>Temporary facilities and controls</t>
  </si>
  <si>
    <t>Project Closeouts</t>
  </si>
  <si>
    <t>Submittal and approval</t>
  </si>
  <si>
    <t>Mobile Scaffolding</t>
  </si>
  <si>
    <t>Subtotal</t>
  </si>
  <si>
    <t>LF</t>
  </si>
  <si>
    <t>SF</t>
  </si>
  <si>
    <t/>
  </si>
  <si>
    <t>DIVISION 07- THERMAL &amp; MOISTURE PROTECTION</t>
  </si>
  <si>
    <t>INSULATION</t>
  </si>
  <si>
    <t>ROOFING</t>
  </si>
  <si>
    <r>
      <rPr>
        <sz val="11"/>
        <color rgb="FF000000"/>
        <rFont val="Calibri"/>
        <charset val="134"/>
      </rPr>
      <t>3'-0"Wide, Ice &amp; Water Shield (</t>
    </r>
    <r>
      <rPr>
        <sz val="11"/>
        <color rgb="FFFF0000"/>
        <rFont val="Calibri"/>
        <charset val="134"/>
      </rPr>
      <t>Assumed</t>
    </r>
    <r>
      <rPr>
        <sz val="11"/>
        <color rgb="FF000000"/>
        <rFont val="Calibri"/>
        <charset val="134"/>
      </rPr>
      <t>)</t>
    </r>
  </si>
  <si>
    <t>FLASHING</t>
  </si>
  <si>
    <t>Ridge Cap</t>
  </si>
  <si>
    <t>Ridge Vent</t>
  </si>
  <si>
    <t>ROOF ACCESSORIES</t>
  </si>
  <si>
    <t>DIVISION 09- FINISHES</t>
  </si>
  <si>
    <t>TOTAL AMOUNT</t>
  </si>
  <si>
    <t>CONTIGENCIES (5%)</t>
  </si>
  <si>
    <t>OVERHEAD AND PROFIT (10%)</t>
  </si>
  <si>
    <t>TAX (8.5%)</t>
  </si>
  <si>
    <t>PERFORMANCE AND PAYMENT BONDS</t>
  </si>
  <si>
    <t>TOTAL BASEBID</t>
  </si>
  <si>
    <t>R-20 Rigid Insulation</t>
  </si>
  <si>
    <t>Roofing Membrane</t>
  </si>
  <si>
    <t>Asphalt Shingles</t>
  </si>
  <si>
    <t>Roofing Underlayment</t>
  </si>
  <si>
    <t>Roof Transition Flashing</t>
  </si>
  <si>
    <t>Wall to Roof Flashing</t>
  </si>
  <si>
    <t>Aluminum Drip Edge</t>
  </si>
  <si>
    <t>6" Half Round Gutter</t>
  </si>
  <si>
    <t>Downspout</t>
  </si>
  <si>
    <t>Rake Board</t>
  </si>
  <si>
    <r>
      <t>Fascia Board</t>
    </r>
    <r>
      <rPr>
        <sz val="11"/>
        <color rgb="FFFF0000"/>
        <rFont val="Calibri"/>
        <family val="2"/>
      </rPr>
      <t xml:space="preserve"> (Assumed)</t>
    </r>
  </si>
  <si>
    <t>Sub-Fascia Board</t>
  </si>
  <si>
    <t>SIDING</t>
  </si>
  <si>
    <t>SHK-1 Square Cedar Shingles
5" Exposure
Painted</t>
  </si>
  <si>
    <t>SHK-2 Round Cedar Shingles
5" Exposure
Painted</t>
  </si>
  <si>
    <t>SHK-3 Diamond Cedar Shingles
Painted</t>
  </si>
  <si>
    <t>WD-CLP Beveled Wood Siding
4" Exposure
Painted</t>
  </si>
  <si>
    <t>WD-T&amp;G Tongue &amp; Groove Wood Siding
6" Exposure
Orientation Per Elevation
Painted</t>
  </si>
  <si>
    <t>A-301
-
A-304</t>
  </si>
  <si>
    <t>A-104</t>
  </si>
  <si>
    <t>Project Name: ABC</t>
  </si>
  <si>
    <t>Address: 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</si>
</sst>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00000"/>
    <numFmt numFmtId="165" formatCode="_(&quot;$&quot;* #,##0.0_);_(&quot;$&quot;* \(#,##0.0\);_(&quot;$&quot;* &quot;-&quot;??_);_(@_)"/>
    <numFmt numFmtId="166" formatCode="_(&quot;$&quot;* #,##0_);_(&quot;$&quot;* \(#,##0\);_(&quot;$&quot;* &quot;-&quot;??_);_(@_)"/>
    <numFmt numFmtId="167" formatCode="0.0%"/>
  </numFmts>
  <fonts count="16">
    <font>
      <sz val="11"/>
      <color rgb="FF000000"/>
      <name val="Calibri"/>
      <charset val="134"/>
    </font>
    <font>
      <b/>
      <sz val="24"/>
      <color rgb="FF000000"/>
      <name val="Calibri"/>
      <charset val="134"/>
    </font>
    <font>
      <sz val="11"/>
      <color rgb="FFFFFFFF"/>
      <name val="Calibri"/>
      <charset val="134"/>
    </font>
    <font>
      <b/>
      <sz val="11"/>
      <color rgb="FFFFFFFF"/>
      <name val="Calibri"/>
      <charset val="134"/>
    </font>
    <font>
      <sz val="11"/>
      <name val="Calibri"/>
      <charset val="134"/>
    </font>
    <font>
      <b/>
      <sz val="11"/>
      <color rgb="FF000000"/>
      <name val="Calibri"/>
      <charset val="134"/>
    </font>
    <font>
      <sz val="11"/>
      <color rgb="FF0C0C0C"/>
      <name val="Calibri"/>
      <charset val="134"/>
    </font>
    <font>
      <b/>
      <sz val="11"/>
      <color rgb="FF0C0C0C"/>
      <name val="Calibri"/>
      <charset val="134"/>
    </font>
    <font>
      <sz val="11"/>
      <color theme="1"/>
      <name val="Calibri"/>
      <charset val="134"/>
      <scheme val="minor"/>
    </font>
    <font>
      <sz val="11"/>
      <color rgb="FFFF0000"/>
      <name val="Calibri"/>
      <charset val="134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24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5117038483843"/>
        <bgColor rgb="FFFFFFFF"/>
      </patternFill>
    </fill>
    <fill>
      <patternFill patternType="solid">
        <fgColor theme="4" tint="0.39994506668294322"/>
        <bgColor rgb="FFFFFFFF"/>
      </patternFill>
    </fill>
    <fill>
      <patternFill patternType="solid">
        <fgColor rgb="FF366092"/>
        <bgColor rgb="FF366092"/>
      </patternFill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24">
    <xf numFmtId="0" fontId="0" fillId="0" borderId="0" xfId="0"/>
    <xf numFmtId="164" fontId="2" fillId="4" borderId="6" xfId="0" applyNumberFormat="1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164" fontId="2" fillId="4" borderId="8" xfId="0" applyNumberFormat="1" applyFont="1" applyFill="1" applyBorder="1" applyAlignment="1">
      <alignment horizontal="center" vertical="center" wrapText="1"/>
    </xf>
    <xf numFmtId="164" fontId="2" fillId="4" borderId="9" xfId="0" applyNumberFormat="1" applyFont="1" applyFill="1" applyBorder="1" applyAlignment="1">
      <alignment horizontal="center" vertical="center" wrapText="1"/>
    </xf>
    <xf numFmtId="164" fontId="2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1" fontId="0" fillId="0" borderId="10" xfId="0" applyNumberFormat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164" fontId="2" fillId="4" borderId="12" xfId="0" applyNumberFormat="1" applyFont="1" applyFill="1" applyBorder="1" applyAlignment="1">
      <alignment horizontal="center" vertical="center" wrapText="1"/>
    </xf>
    <xf numFmtId="164" fontId="2" fillId="4" borderId="14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164" fontId="2" fillId="4" borderId="15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/>
    </xf>
    <xf numFmtId="0" fontId="0" fillId="0" borderId="13" xfId="0" applyBorder="1"/>
    <xf numFmtId="0" fontId="5" fillId="0" borderId="16" xfId="0" applyFont="1" applyBorder="1" applyAlignment="1">
      <alignment vertical="center" wrapText="1"/>
    </xf>
    <xf numFmtId="9" fontId="0" fillId="0" borderId="17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5" fillId="0" borderId="21" xfId="0" applyFont="1" applyBorder="1" applyAlignment="1">
      <alignment horizontal="right" vertical="center" wrapText="1"/>
    </xf>
    <xf numFmtId="0" fontId="6" fillId="0" borderId="22" xfId="0" applyFont="1" applyBorder="1" applyAlignment="1">
      <alignment horizontal="center" vertical="center"/>
    </xf>
    <xf numFmtId="1" fontId="6" fillId="0" borderId="22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64" fontId="2" fillId="4" borderId="26" xfId="0" applyNumberFormat="1" applyFont="1" applyFill="1" applyBorder="1" applyAlignment="1">
      <alignment horizontal="center" vertical="center" wrapText="1"/>
    </xf>
    <xf numFmtId="165" fontId="4" fillId="0" borderId="27" xfId="0" applyNumberFormat="1" applyFont="1" applyBorder="1" applyAlignment="1">
      <alignment horizontal="left" vertical="center"/>
    </xf>
    <xf numFmtId="165" fontId="4" fillId="0" borderId="28" xfId="0" applyNumberFormat="1" applyFont="1" applyBorder="1" applyAlignment="1">
      <alignment horizontal="center" vertical="center"/>
    </xf>
    <xf numFmtId="44" fontId="6" fillId="0" borderId="29" xfId="0" applyNumberFormat="1" applyFont="1" applyBorder="1" applyAlignment="1">
      <alignment horizontal="center" vertical="center"/>
    </xf>
    <xf numFmtId="166" fontId="6" fillId="0" borderId="2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65" fontId="6" fillId="0" borderId="30" xfId="0" applyNumberFormat="1" applyFont="1" applyBorder="1" applyAlignment="1">
      <alignment horizontal="center" vertical="center"/>
    </xf>
    <xf numFmtId="166" fontId="7" fillId="5" borderId="3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32" xfId="0" applyBorder="1" applyAlignment="1">
      <alignment horizontal="center" vertical="center"/>
    </xf>
    <xf numFmtId="164" fontId="2" fillId="4" borderId="33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4" fillId="0" borderId="1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36" xfId="0" applyFont="1" applyBorder="1" applyAlignment="1">
      <alignment horizontal="right" vertical="center" wrapText="1"/>
    </xf>
    <xf numFmtId="0" fontId="6" fillId="0" borderId="36" xfId="0" applyFont="1" applyBorder="1" applyAlignment="1">
      <alignment horizontal="center" vertical="center"/>
    </xf>
    <xf numFmtId="1" fontId="6" fillId="0" borderId="36" xfId="0" applyNumberFormat="1" applyFont="1" applyBorder="1" applyAlignment="1">
      <alignment horizontal="center" vertical="center"/>
    </xf>
    <xf numFmtId="0" fontId="5" fillId="5" borderId="37" xfId="0" applyFont="1" applyFill="1" applyBorder="1" applyAlignment="1">
      <alignment horizontal="left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1" fontId="7" fillId="5" borderId="7" xfId="0" applyNumberFormat="1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left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1" fontId="5" fillId="5" borderId="10" xfId="0" applyNumberFormat="1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left"/>
    </xf>
    <xf numFmtId="1" fontId="5" fillId="6" borderId="10" xfId="0" applyNumberFormat="1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1" fontId="5" fillId="7" borderId="10" xfId="0" applyNumberFormat="1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38" xfId="0" applyFont="1" applyFill="1" applyBorder="1" applyAlignment="1">
      <alignment horizontal="left" vertical="center"/>
    </xf>
    <xf numFmtId="0" fontId="5" fillId="7" borderId="39" xfId="0" applyFont="1" applyFill="1" applyBorder="1" applyAlignment="1">
      <alignment horizontal="center" vertical="center"/>
    </xf>
    <xf numFmtId="164" fontId="5" fillId="7" borderId="40" xfId="0" applyNumberFormat="1" applyFont="1" applyFill="1" applyBorder="1" applyAlignment="1">
      <alignment horizontal="center" vertical="center"/>
    </xf>
    <xf numFmtId="0" fontId="5" fillId="7" borderId="41" xfId="0" applyFont="1" applyFill="1" applyBorder="1" applyAlignment="1">
      <alignment horizontal="left" vertical="center" wrapText="1"/>
    </xf>
    <xf numFmtId="0" fontId="7" fillId="7" borderId="41" xfId="0" applyFont="1" applyFill="1" applyBorder="1" applyAlignment="1">
      <alignment horizontal="left" vertical="center"/>
    </xf>
    <xf numFmtId="1" fontId="7" fillId="7" borderId="41" xfId="0" applyNumberFormat="1" applyFont="1" applyFill="1" applyBorder="1" applyAlignment="1">
      <alignment horizontal="left" vertical="center"/>
    </xf>
    <xf numFmtId="165" fontId="6" fillId="0" borderId="42" xfId="0" applyNumberFormat="1" applyFont="1" applyBorder="1" applyAlignment="1">
      <alignment horizontal="center" vertical="center"/>
    </xf>
    <xf numFmtId="165" fontId="6" fillId="0" borderId="43" xfId="0" applyNumberFormat="1" applyFont="1" applyBorder="1" applyAlignment="1">
      <alignment horizontal="center" vertical="center"/>
    </xf>
    <xf numFmtId="44" fontId="7" fillId="5" borderId="7" xfId="0" applyNumberFormat="1" applyFont="1" applyFill="1" applyBorder="1" applyAlignment="1">
      <alignment horizontal="left" vertical="center"/>
    </xf>
    <xf numFmtId="166" fontId="5" fillId="5" borderId="26" xfId="0" applyNumberFormat="1" applyFont="1" applyFill="1" applyBorder="1" applyAlignment="1">
      <alignment horizontal="left" vertical="center"/>
    </xf>
    <xf numFmtId="9" fontId="5" fillId="5" borderId="10" xfId="0" applyNumberFormat="1" applyFont="1" applyFill="1" applyBorder="1" applyAlignment="1">
      <alignment horizontal="left" vertical="center"/>
    </xf>
    <xf numFmtId="166" fontId="5" fillId="5" borderId="29" xfId="0" applyNumberFormat="1" applyFont="1" applyFill="1" applyBorder="1" applyAlignment="1">
      <alignment horizontal="left" vertical="center"/>
    </xf>
    <xf numFmtId="0" fontId="5" fillId="0" borderId="0" xfId="0" applyFont="1"/>
    <xf numFmtId="9" fontId="5" fillId="6" borderId="10" xfId="0" applyNumberFormat="1" applyFont="1" applyFill="1" applyBorder="1" applyAlignment="1">
      <alignment horizontal="left" vertical="center"/>
    </xf>
    <xf numFmtId="166" fontId="5" fillId="6" borderId="29" xfId="0" applyNumberFormat="1" applyFont="1" applyFill="1" applyBorder="1" applyAlignment="1">
      <alignment horizontal="left" vertical="center"/>
    </xf>
    <xf numFmtId="10" fontId="5" fillId="7" borderId="10" xfId="0" applyNumberFormat="1" applyFont="1" applyFill="1" applyBorder="1" applyAlignment="1">
      <alignment horizontal="left" vertical="center"/>
    </xf>
    <xf numFmtId="166" fontId="5" fillId="7" borderId="29" xfId="0" applyNumberFormat="1" applyFont="1" applyFill="1" applyBorder="1" applyAlignment="1">
      <alignment horizontal="left" vertical="center"/>
    </xf>
    <xf numFmtId="167" fontId="5" fillId="7" borderId="10" xfId="0" applyNumberFormat="1" applyFont="1" applyFill="1" applyBorder="1" applyAlignment="1">
      <alignment horizontal="left" vertical="center"/>
    </xf>
    <xf numFmtId="44" fontId="7" fillId="7" borderId="41" xfId="0" applyNumberFormat="1" applyFont="1" applyFill="1" applyBorder="1" applyAlignment="1">
      <alignment horizontal="left" vertical="center"/>
    </xf>
    <xf numFmtId="166" fontId="5" fillId="7" borderId="44" xfId="0" applyNumberFormat="1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/>
    </xf>
    <xf numFmtId="0" fontId="12" fillId="4" borderId="10" xfId="0" applyFont="1" applyFill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4" fillId="0" borderId="12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31000000}"/>
    <cellStyle name="Normal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7"/>
  <sheetViews>
    <sheetView tabSelected="1" zoomScale="68" zoomScaleNormal="70" workbookViewId="0">
      <selection activeCell="G1" sqref="G1:M5"/>
    </sheetView>
  </sheetViews>
  <sheetFormatPr defaultColWidth="14.44140625" defaultRowHeight="15" customHeight="1"/>
  <cols>
    <col min="1" max="1" width="4.6640625" customWidth="1"/>
    <col min="2" max="2" width="11.21875" customWidth="1"/>
    <col min="3" max="3" width="9.77734375" customWidth="1"/>
    <col min="4" max="4" width="63.5546875" customWidth="1"/>
    <col min="5" max="5" width="12.77734375" customWidth="1"/>
    <col min="6" max="6" width="13.21875" customWidth="1"/>
    <col min="7" max="7" width="11.21875" customWidth="1"/>
    <col min="8" max="8" width="10.21875" customWidth="1"/>
    <col min="9" max="9" width="14.6640625" customWidth="1"/>
    <col min="10" max="10" width="16.5546875" customWidth="1"/>
    <col min="11" max="11" width="17.5546875" customWidth="1"/>
    <col min="12" max="12" width="23.77734375" customWidth="1"/>
    <col min="13" max="13" width="20.21875" customWidth="1"/>
    <col min="14" max="32" width="8.6640625" customWidth="1"/>
  </cols>
  <sheetData>
    <row r="1" spans="1:32" ht="15.75" customHeight="1">
      <c r="A1" s="117" t="s">
        <v>61</v>
      </c>
      <c r="B1" s="118"/>
      <c r="C1" s="118"/>
      <c r="D1" s="118"/>
      <c r="E1" s="118"/>
      <c r="F1" s="118"/>
      <c r="G1" s="108" t="s">
        <v>62</v>
      </c>
      <c r="H1" s="109"/>
      <c r="I1" s="109"/>
      <c r="J1" s="109"/>
      <c r="K1" s="109"/>
      <c r="L1" s="109"/>
      <c r="M1" s="110"/>
    </row>
    <row r="2" spans="1:32" ht="14.25" customHeight="1">
      <c r="A2" s="119"/>
      <c r="B2" s="120"/>
      <c r="C2" s="120"/>
      <c r="D2" s="120"/>
      <c r="E2" s="120"/>
      <c r="F2" s="120"/>
      <c r="G2" s="111"/>
      <c r="H2" s="112"/>
      <c r="I2" s="112"/>
      <c r="J2" s="112"/>
      <c r="K2" s="112"/>
      <c r="L2" s="112"/>
      <c r="M2" s="113"/>
    </row>
    <row r="3" spans="1:32" ht="14.25" customHeight="1">
      <c r="A3" s="119"/>
      <c r="B3" s="120"/>
      <c r="C3" s="120"/>
      <c r="D3" s="120"/>
      <c r="E3" s="120"/>
      <c r="F3" s="120"/>
      <c r="G3" s="111"/>
      <c r="H3" s="112"/>
      <c r="I3" s="112"/>
      <c r="J3" s="112"/>
      <c r="K3" s="112"/>
      <c r="L3" s="112"/>
      <c r="M3" s="113"/>
    </row>
    <row r="4" spans="1:32" ht="15.75" customHeight="1">
      <c r="A4" s="119"/>
      <c r="B4" s="120"/>
      <c r="C4" s="120"/>
      <c r="D4" s="120"/>
      <c r="E4" s="120"/>
      <c r="F4" s="120"/>
      <c r="G4" s="111"/>
      <c r="H4" s="112"/>
      <c r="I4" s="112"/>
      <c r="J4" s="112"/>
      <c r="K4" s="112"/>
      <c r="L4" s="112"/>
      <c r="M4" s="113"/>
    </row>
    <row r="5" spans="1:32" ht="15.75" customHeight="1" thickBot="1">
      <c r="A5" s="121"/>
      <c r="B5" s="122"/>
      <c r="C5" s="122"/>
      <c r="D5" s="122"/>
      <c r="E5" s="122"/>
      <c r="F5" s="122"/>
      <c r="G5" s="114"/>
      <c r="H5" s="115"/>
      <c r="I5" s="115"/>
      <c r="J5" s="115"/>
      <c r="K5" s="115"/>
      <c r="L5" s="115"/>
      <c r="M5" s="116"/>
    </row>
    <row r="6" spans="1:32" ht="14.4">
      <c r="A6" s="10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</row>
    <row r="7" spans="1:32" thickBot="1">
      <c r="A7" s="105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7"/>
    </row>
    <row r="8" spans="1:32" ht="28.8">
      <c r="A8" s="1" t="s">
        <v>0</v>
      </c>
      <c r="B8" s="2" t="s">
        <v>1</v>
      </c>
      <c r="C8" s="2" t="s">
        <v>2</v>
      </c>
      <c r="D8" s="3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35" t="s">
        <v>12</v>
      </c>
    </row>
    <row r="9" spans="1:32" ht="14.4">
      <c r="A9" s="4"/>
      <c r="B9" s="5"/>
      <c r="C9" s="6">
        <v>1</v>
      </c>
      <c r="D9" s="7" t="s">
        <v>13</v>
      </c>
      <c r="E9" s="2"/>
      <c r="F9" s="2"/>
      <c r="G9" s="2"/>
      <c r="H9" s="2"/>
      <c r="I9" s="2"/>
      <c r="J9" s="2"/>
      <c r="K9" s="2"/>
      <c r="L9" s="2"/>
      <c r="M9" s="35"/>
    </row>
    <row r="10" spans="1:32" ht="14.4">
      <c r="A10" s="8">
        <f>IF(H10&lt;&gt;"",1+MAX($A$4:A9),"")</f>
        <v>1</v>
      </c>
      <c r="B10" s="9"/>
      <c r="C10" s="10"/>
      <c r="D10" s="11" t="s">
        <v>14</v>
      </c>
      <c r="E10" s="12">
        <v>1</v>
      </c>
      <c r="F10" s="13">
        <v>0.05</v>
      </c>
      <c r="G10" s="14">
        <f>E10*(1+F10)</f>
        <v>1.05</v>
      </c>
      <c r="H10" s="15" t="s">
        <v>15</v>
      </c>
      <c r="I10" s="36">
        <v>0</v>
      </c>
      <c r="J10" s="36">
        <v>0</v>
      </c>
      <c r="K10" s="37">
        <f>I10*G10</f>
        <v>0</v>
      </c>
      <c r="L10" s="37">
        <f>J10*G10</f>
        <v>0</v>
      </c>
      <c r="M10" s="38">
        <f>L10+K10</f>
        <v>0</v>
      </c>
    </row>
    <row r="11" spans="1:32" ht="14.4">
      <c r="A11" s="8">
        <f>IF(H11&lt;&gt;"",1+MAX($A$4:A10),"")</f>
        <v>2</v>
      </c>
      <c r="B11" s="9"/>
      <c r="C11" s="10"/>
      <c r="D11" s="11" t="s">
        <v>16</v>
      </c>
      <c r="E11" s="12">
        <v>1</v>
      </c>
      <c r="F11" s="13">
        <v>0.05</v>
      </c>
      <c r="G11" s="14">
        <f>E11*(1+F11)</f>
        <v>1.05</v>
      </c>
      <c r="H11" s="15" t="s">
        <v>15</v>
      </c>
      <c r="I11" s="36">
        <v>0</v>
      </c>
      <c r="J11" s="36">
        <v>0</v>
      </c>
      <c r="K11" s="37">
        <f>I11*G11</f>
        <v>0</v>
      </c>
      <c r="L11" s="37">
        <f>J11*G11</f>
        <v>0</v>
      </c>
      <c r="M11" s="38">
        <f>L11+K11</f>
        <v>0</v>
      </c>
    </row>
    <row r="12" spans="1:32" ht="14.4">
      <c r="A12" s="8">
        <f>IF(H12&lt;&gt;"",1+MAX($A$4:A11),"")</f>
        <v>3</v>
      </c>
      <c r="B12" s="9"/>
      <c r="C12" s="10"/>
      <c r="D12" s="11" t="s">
        <v>17</v>
      </c>
      <c r="E12" s="12">
        <v>1</v>
      </c>
      <c r="F12" s="13">
        <v>0.05</v>
      </c>
      <c r="G12" s="14">
        <f>E12*(1+F12)</f>
        <v>1.05</v>
      </c>
      <c r="H12" s="15" t="s">
        <v>15</v>
      </c>
      <c r="I12" s="36">
        <v>0</v>
      </c>
      <c r="J12" s="36">
        <v>0</v>
      </c>
      <c r="K12" s="37">
        <f>I12*G12</f>
        <v>0</v>
      </c>
      <c r="L12" s="37">
        <f>J12*G12</f>
        <v>0</v>
      </c>
      <c r="M12" s="38">
        <f>L12+K12</f>
        <v>0</v>
      </c>
    </row>
    <row r="13" spans="1:32" ht="14.4">
      <c r="A13" s="8">
        <f>IF(H13&lt;&gt;"",1+MAX($A$4:A12),"")</f>
        <v>4</v>
      </c>
      <c r="B13" s="9"/>
      <c r="C13" s="10"/>
      <c r="D13" s="11" t="s">
        <v>18</v>
      </c>
      <c r="E13" s="12">
        <v>1</v>
      </c>
      <c r="F13" s="13">
        <v>0.05</v>
      </c>
      <c r="G13" s="14">
        <f>E13*(1+F13)</f>
        <v>1.05</v>
      </c>
      <c r="H13" s="15" t="s">
        <v>15</v>
      </c>
      <c r="I13" s="36">
        <v>0</v>
      </c>
      <c r="J13" s="36">
        <v>0</v>
      </c>
      <c r="K13" s="37">
        <f>I13*G13</f>
        <v>0</v>
      </c>
      <c r="L13" s="37">
        <f>J13*G13</f>
        <v>0</v>
      </c>
      <c r="M13" s="38">
        <f>L13+K13</f>
        <v>0</v>
      </c>
    </row>
    <row r="14" spans="1:32" ht="14.4">
      <c r="A14" s="8">
        <f>IF(H14&lt;&gt;"",1+MAX($A$4:A13),"")</f>
        <v>5</v>
      </c>
      <c r="B14" s="9"/>
      <c r="C14" s="16"/>
      <c r="D14" s="11" t="s">
        <v>19</v>
      </c>
      <c r="E14" s="12">
        <v>1</v>
      </c>
      <c r="F14" s="13">
        <v>0.05</v>
      </c>
      <c r="G14" s="14">
        <f>E14*(1+F14)</f>
        <v>1.05</v>
      </c>
      <c r="H14" s="15" t="s">
        <v>15</v>
      </c>
      <c r="I14" s="36">
        <v>0</v>
      </c>
      <c r="J14" s="36">
        <v>0</v>
      </c>
      <c r="K14" s="37">
        <f>I14*G14</f>
        <v>0</v>
      </c>
      <c r="L14" s="37">
        <f>J14*G14</f>
        <v>0</v>
      </c>
      <c r="M14" s="38">
        <f>L14+K14</f>
        <v>0</v>
      </c>
    </row>
    <row r="15" spans="1:32" ht="17.25" customHeight="1">
      <c r="A15" s="8">
        <f>IF(H15&lt;&gt;"",1+MAX($A$4:A14),"")</f>
        <v>6</v>
      </c>
      <c r="B15" s="9"/>
      <c r="C15" s="16"/>
      <c r="D15" s="17" t="s">
        <v>20</v>
      </c>
      <c r="E15" s="12">
        <v>1</v>
      </c>
      <c r="F15" s="13">
        <v>0.05</v>
      </c>
      <c r="G15" s="14">
        <f t="shared" ref="G15:G16" si="0">E15*(1+F15)</f>
        <v>1.05</v>
      </c>
      <c r="H15" s="15" t="s">
        <v>15</v>
      </c>
      <c r="I15" s="36">
        <v>0</v>
      </c>
      <c r="J15" s="36">
        <v>0</v>
      </c>
      <c r="K15" s="37">
        <f t="shared" ref="K15:K16" si="1">I15*G15</f>
        <v>0</v>
      </c>
      <c r="L15" s="37">
        <f t="shared" ref="L15:L16" si="2">J15*G15</f>
        <v>0</v>
      </c>
      <c r="M15" s="38">
        <f t="shared" ref="M15:M16" si="3">L15+K15</f>
        <v>0</v>
      </c>
    </row>
    <row r="16" spans="1:32" thickBot="1">
      <c r="A16" s="8">
        <f>IF(H16&lt;&gt;"",1+MAX($A$4:A15),"")</f>
        <v>7</v>
      </c>
      <c r="B16" s="9"/>
      <c r="C16" s="16"/>
      <c r="D16" s="17" t="s">
        <v>21</v>
      </c>
      <c r="E16" s="12">
        <v>1</v>
      </c>
      <c r="F16" s="13">
        <v>0.05</v>
      </c>
      <c r="G16" s="14">
        <f t="shared" si="0"/>
        <v>1.05</v>
      </c>
      <c r="H16" s="15" t="s">
        <v>15</v>
      </c>
      <c r="I16" s="36">
        <v>0</v>
      </c>
      <c r="J16" s="36">
        <v>0</v>
      </c>
      <c r="K16" s="37">
        <f t="shared" si="1"/>
        <v>0</v>
      </c>
      <c r="L16" s="37">
        <f t="shared" si="2"/>
        <v>0</v>
      </c>
      <c r="M16" s="38">
        <f t="shared" si="3"/>
        <v>0</v>
      </c>
    </row>
    <row r="17" spans="1:32" thickBot="1">
      <c r="A17" s="8" t="str">
        <f>IF(H17&lt;&gt;"",1+MAX($A$4:A16),"")</f>
        <v/>
      </c>
      <c r="B17" s="9"/>
      <c r="C17" s="16"/>
      <c r="D17" s="31" t="s">
        <v>22</v>
      </c>
      <c r="E17" s="32"/>
      <c r="F17" s="32"/>
      <c r="G17" s="33"/>
      <c r="H17" s="32"/>
      <c r="I17" s="41"/>
      <c r="J17" s="41"/>
      <c r="K17" s="41"/>
      <c r="L17" s="41"/>
      <c r="M17" s="42">
        <f>SUM(M10:M16)</f>
        <v>0</v>
      </c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</row>
    <row r="18" spans="1:32" ht="14.4">
      <c r="A18" s="46" t="str">
        <f>IF(H18&lt;&gt;"",1+MAX($A$4:A17),"")</f>
        <v/>
      </c>
      <c r="B18" s="18"/>
      <c r="C18" s="19">
        <v>7</v>
      </c>
      <c r="D18" s="20" t="s">
        <v>26</v>
      </c>
      <c r="E18" s="21"/>
      <c r="F18" s="21"/>
      <c r="G18" s="21"/>
      <c r="H18" s="21"/>
      <c r="I18" s="21" t="s">
        <v>25</v>
      </c>
      <c r="J18" s="21" t="s">
        <v>25</v>
      </c>
      <c r="K18" s="2"/>
      <c r="L18" s="2"/>
      <c r="M18" s="35"/>
      <c r="O18" s="43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</row>
    <row r="19" spans="1:32" ht="14.4">
      <c r="A19" s="8"/>
      <c r="B19" s="24"/>
      <c r="C19" s="22"/>
      <c r="D19" s="7" t="s">
        <v>27</v>
      </c>
      <c r="E19" s="23"/>
      <c r="F19" s="23"/>
      <c r="G19" s="23"/>
      <c r="H19" s="23"/>
      <c r="I19" s="36" t="s">
        <v>25</v>
      </c>
      <c r="J19" s="36" t="s">
        <v>25</v>
      </c>
      <c r="K19" s="37"/>
      <c r="L19" s="37"/>
      <c r="M19" s="39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</row>
    <row r="20" spans="1:32" ht="14.4">
      <c r="A20" s="8"/>
      <c r="B20" s="123" t="s">
        <v>60</v>
      </c>
      <c r="C20" s="22"/>
      <c r="D20" s="29" t="s">
        <v>41</v>
      </c>
      <c r="E20" s="26">
        <v>544</v>
      </c>
      <c r="F20" s="25">
        <v>0.1</v>
      </c>
      <c r="G20" s="14">
        <f>E20*(1+F20)</f>
        <v>598.40000000000009</v>
      </c>
      <c r="H20" s="27" t="s">
        <v>24</v>
      </c>
      <c r="I20" s="36">
        <v>0</v>
      </c>
      <c r="J20" s="36">
        <v>0</v>
      </c>
      <c r="K20" s="37">
        <f>I20*G20</f>
        <v>0</v>
      </c>
      <c r="L20" s="37">
        <f>J20*G20</f>
        <v>0</v>
      </c>
      <c r="M20" s="38">
        <f>L20+K20</f>
        <v>0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</row>
    <row r="21" spans="1:32" ht="14.4">
      <c r="A21" s="8"/>
      <c r="B21" s="123"/>
      <c r="C21" s="22"/>
      <c r="D21" s="29"/>
      <c r="E21" s="26"/>
      <c r="F21" s="25"/>
      <c r="G21" s="26"/>
      <c r="H21" s="27"/>
      <c r="I21" s="36"/>
      <c r="J21" s="36"/>
      <c r="K21" s="37"/>
      <c r="L21" s="37"/>
      <c r="M21" s="38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</row>
    <row r="22" spans="1:32" ht="14.4">
      <c r="A22" s="8"/>
      <c r="B22" s="123"/>
      <c r="C22" s="22"/>
      <c r="D22" s="7" t="s">
        <v>28</v>
      </c>
      <c r="E22" s="47"/>
      <c r="F22" s="47"/>
      <c r="G22" s="47"/>
      <c r="H22" s="47"/>
      <c r="I22" s="36"/>
      <c r="J22" s="36"/>
      <c r="K22" s="37"/>
      <c r="L22" s="37"/>
      <c r="M22" s="39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</row>
    <row r="23" spans="1:32" ht="14.4">
      <c r="A23" s="8"/>
      <c r="B23" s="123"/>
      <c r="C23" s="22"/>
      <c r="D23" s="29" t="s">
        <v>42</v>
      </c>
      <c r="E23" s="26">
        <v>544</v>
      </c>
      <c r="F23" s="25">
        <v>0.1</v>
      </c>
      <c r="G23" s="14">
        <f>E23*(1+F23)</f>
        <v>598.40000000000009</v>
      </c>
      <c r="H23" s="27" t="s">
        <v>24</v>
      </c>
      <c r="I23" s="36">
        <v>0</v>
      </c>
      <c r="J23" s="36">
        <v>0</v>
      </c>
      <c r="K23" s="37">
        <f>I23*G23</f>
        <v>0</v>
      </c>
      <c r="L23" s="37">
        <f>J23*G23</f>
        <v>0</v>
      </c>
      <c r="M23" s="38">
        <f>L23+K23</f>
        <v>0</v>
      </c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</row>
    <row r="24" spans="1:32" ht="14.4">
      <c r="A24" s="8"/>
      <c r="B24" s="123"/>
      <c r="C24" s="22"/>
      <c r="D24" s="29" t="s">
        <v>43</v>
      </c>
      <c r="E24" s="26">
        <v>1459.8807320000001</v>
      </c>
      <c r="F24" s="25">
        <v>0.1</v>
      </c>
      <c r="G24" s="14">
        <f>E24*(1+F24)</f>
        <v>1605.8688052000002</v>
      </c>
      <c r="H24" s="27" t="s">
        <v>24</v>
      </c>
      <c r="I24" s="36">
        <v>0</v>
      </c>
      <c r="J24" s="36">
        <v>0</v>
      </c>
      <c r="K24" s="37">
        <f>I24*G24</f>
        <v>0</v>
      </c>
      <c r="L24" s="37">
        <f>J24*G24</f>
        <v>0</v>
      </c>
      <c r="M24" s="38">
        <f>L24+K24</f>
        <v>0</v>
      </c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</row>
    <row r="25" spans="1:32" ht="14.4">
      <c r="A25" s="8"/>
      <c r="B25" s="123"/>
      <c r="C25" s="22"/>
      <c r="D25" s="29" t="s">
        <v>44</v>
      </c>
      <c r="E25" s="26">
        <v>1459.8807320000001</v>
      </c>
      <c r="F25" s="25">
        <v>0.1</v>
      </c>
      <c r="G25" s="14">
        <f>E25*(1+F25)</f>
        <v>1605.8688052000002</v>
      </c>
      <c r="H25" s="27" t="s">
        <v>24</v>
      </c>
      <c r="I25" s="36">
        <v>0</v>
      </c>
      <c r="J25" s="36">
        <v>0</v>
      </c>
      <c r="K25" s="37">
        <f>I25*G25</f>
        <v>0</v>
      </c>
      <c r="L25" s="37">
        <f>J25*G25</f>
        <v>0</v>
      </c>
      <c r="M25" s="38">
        <f>L25+K25</f>
        <v>0</v>
      </c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</row>
    <row r="26" spans="1:32" ht="14.4">
      <c r="A26" s="8"/>
      <c r="B26" s="123"/>
      <c r="C26" s="22"/>
      <c r="D26" s="29" t="s">
        <v>29</v>
      </c>
      <c r="E26" s="26">
        <v>723</v>
      </c>
      <c r="F26" s="25">
        <v>0.1</v>
      </c>
      <c r="G26" s="14">
        <f>E26*(1+F26)</f>
        <v>795.30000000000007</v>
      </c>
      <c r="H26" s="27" t="s">
        <v>24</v>
      </c>
      <c r="I26" s="36">
        <v>0</v>
      </c>
      <c r="J26" s="36">
        <v>0</v>
      </c>
      <c r="K26" s="37">
        <f>I26*G26</f>
        <v>0</v>
      </c>
      <c r="L26" s="37">
        <f>J26*G26</f>
        <v>0</v>
      </c>
      <c r="M26" s="38">
        <f>L26+K26</f>
        <v>0</v>
      </c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</row>
    <row r="27" spans="1:32" ht="14.4">
      <c r="A27" s="8"/>
      <c r="B27" s="123"/>
      <c r="C27" s="22"/>
      <c r="D27" s="29"/>
      <c r="E27" s="26"/>
      <c r="F27" s="25"/>
      <c r="G27" s="26"/>
      <c r="H27" s="27"/>
      <c r="I27" s="36"/>
      <c r="J27" s="36"/>
      <c r="K27" s="37"/>
      <c r="L27" s="37"/>
      <c r="M27" s="39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</row>
    <row r="28" spans="1:32" ht="14.4">
      <c r="A28" s="8"/>
      <c r="B28" s="123"/>
      <c r="C28" s="22"/>
      <c r="D28" s="7" t="s">
        <v>30</v>
      </c>
      <c r="E28" s="47"/>
      <c r="F28" s="47"/>
      <c r="G28" s="47"/>
      <c r="H28" s="47"/>
      <c r="I28" s="36"/>
      <c r="J28" s="36"/>
      <c r="K28" s="37"/>
      <c r="L28" s="37"/>
      <c r="M28" s="39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</row>
    <row r="29" spans="1:32" ht="14.4">
      <c r="A29" s="8"/>
      <c r="B29" s="123"/>
      <c r="C29" s="22"/>
      <c r="D29" s="29" t="s">
        <v>31</v>
      </c>
      <c r="E29" s="26">
        <v>37</v>
      </c>
      <c r="F29" s="25">
        <v>0.05</v>
      </c>
      <c r="G29" s="14">
        <f>E29*(1+F29)</f>
        <v>38.85</v>
      </c>
      <c r="H29" s="27" t="s">
        <v>23</v>
      </c>
      <c r="I29" s="36">
        <v>0</v>
      </c>
      <c r="J29" s="36">
        <v>0</v>
      </c>
      <c r="K29" s="37">
        <f>I29*G29</f>
        <v>0</v>
      </c>
      <c r="L29" s="37">
        <f>J29*G29</f>
        <v>0</v>
      </c>
      <c r="M29" s="38">
        <f>L29+K29</f>
        <v>0</v>
      </c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</row>
    <row r="30" spans="1:32" ht="14.4">
      <c r="A30" s="8"/>
      <c r="B30" s="123"/>
      <c r="C30" s="22"/>
      <c r="D30" s="29" t="s">
        <v>32</v>
      </c>
      <c r="E30" s="26">
        <v>37</v>
      </c>
      <c r="F30" s="25">
        <v>0.05</v>
      </c>
      <c r="G30" s="14">
        <f>E30*(1+F30)</f>
        <v>38.85</v>
      </c>
      <c r="H30" s="27" t="s">
        <v>23</v>
      </c>
      <c r="I30" s="36">
        <v>0</v>
      </c>
      <c r="J30" s="36">
        <v>0</v>
      </c>
      <c r="K30" s="37">
        <f>I30*G30</f>
        <v>0</v>
      </c>
      <c r="L30" s="37">
        <f>J30*G30</f>
        <v>0</v>
      </c>
      <c r="M30" s="38">
        <f>L30+K30</f>
        <v>0</v>
      </c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</row>
    <row r="31" spans="1:32" ht="14.4">
      <c r="A31" s="8"/>
      <c r="B31" s="123"/>
      <c r="C31" s="22"/>
      <c r="D31" s="29" t="s">
        <v>45</v>
      </c>
      <c r="E31" s="26">
        <v>25</v>
      </c>
      <c r="F31" s="25">
        <v>0.05</v>
      </c>
      <c r="G31" s="14">
        <f>E31*(1+F31)</f>
        <v>26.25</v>
      </c>
      <c r="H31" s="27" t="s">
        <v>23</v>
      </c>
      <c r="I31" s="36">
        <v>0</v>
      </c>
      <c r="J31" s="36">
        <v>0</v>
      </c>
      <c r="K31" s="37">
        <f>I31*G31</f>
        <v>0</v>
      </c>
      <c r="L31" s="37">
        <f>J31*G31</f>
        <v>0</v>
      </c>
      <c r="M31" s="38">
        <f>L31+K31</f>
        <v>0</v>
      </c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</row>
    <row r="32" spans="1:32" ht="14.4">
      <c r="A32" s="8"/>
      <c r="B32" s="123"/>
      <c r="C32" s="22"/>
      <c r="D32" s="29" t="s">
        <v>46</v>
      </c>
      <c r="E32" s="26">
        <v>149</v>
      </c>
      <c r="F32" s="25">
        <v>0.05</v>
      </c>
      <c r="G32" s="14">
        <f>E32*(1+F32)</f>
        <v>156.45000000000002</v>
      </c>
      <c r="H32" s="27" t="s">
        <v>23</v>
      </c>
      <c r="I32" s="36">
        <v>0</v>
      </c>
      <c r="J32" s="36">
        <v>0</v>
      </c>
      <c r="K32" s="37">
        <f>I32*G32</f>
        <v>0</v>
      </c>
      <c r="L32" s="37">
        <f>J32*G32</f>
        <v>0</v>
      </c>
      <c r="M32" s="38">
        <f>L32+K32</f>
        <v>0</v>
      </c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</row>
    <row r="33" spans="1:32" ht="14.4">
      <c r="A33" s="8"/>
      <c r="B33" s="123"/>
      <c r="C33" s="22"/>
      <c r="D33" s="29"/>
      <c r="E33" s="26"/>
      <c r="F33" s="25"/>
      <c r="G33" s="26"/>
      <c r="H33" s="27"/>
      <c r="I33" s="36"/>
      <c r="J33" s="36"/>
      <c r="K33" s="37"/>
      <c r="L33" s="37"/>
      <c r="M33" s="39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</row>
    <row r="34" spans="1:32" ht="14.4">
      <c r="A34" s="8"/>
      <c r="B34" s="123"/>
      <c r="C34" s="22"/>
      <c r="D34" s="7" t="s">
        <v>33</v>
      </c>
      <c r="E34" s="47"/>
      <c r="F34" s="47"/>
      <c r="G34" s="47"/>
      <c r="H34" s="47"/>
      <c r="I34" s="36"/>
      <c r="J34" s="36"/>
      <c r="K34" s="37"/>
      <c r="L34" s="37"/>
      <c r="M34" s="39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</row>
    <row r="35" spans="1:32" ht="14.4">
      <c r="A35" s="8"/>
      <c r="B35" s="123"/>
      <c r="C35" s="22"/>
      <c r="D35" s="29" t="s">
        <v>47</v>
      </c>
      <c r="E35" s="26">
        <v>189.03</v>
      </c>
      <c r="F35" s="25">
        <v>0.05</v>
      </c>
      <c r="G35" s="14">
        <f t="shared" ref="G35:G40" si="4">E35*(1+F35)</f>
        <v>198.48150000000001</v>
      </c>
      <c r="H35" s="27" t="s">
        <v>23</v>
      </c>
      <c r="I35" s="36">
        <v>0</v>
      </c>
      <c r="J35" s="36">
        <v>0</v>
      </c>
      <c r="K35" s="37">
        <f t="shared" ref="K35:K40" si="5">I35*G35</f>
        <v>0</v>
      </c>
      <c r="L35" s="37">
        <f t="shared" ref="L35:L40" si="6">J35*G35</f>
        <v>0</v>
      </c>
      <c r="M35" s="38">
        <f t="shared" ref="M35:M40" si="7">L35+K35</f>
        <v>0</v>
      </c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</row>
    <row r="36" spans="1:32" ht="14.4">
      <c r="A36" s="8"/>
      <c r="B36" s="123"/>
      <c r="C36" s="22"/>
      <c r="D36" s="29" t="s">
        <v>48</v>
      </c>
      <c r="E36" s="26">
        <v>126.75</v>
      </c>
      <c r="F36" s="25">
        <v>0.05</v>
      </c>
      <c r="G36" s="14">
        <f t="shared" si="4"/>
        <v>133.08750000000001</v>
      </c>
      <c r="H36" s="27" t="s">
        <v>23</v>
      </c>
      <c r="I36" s="36">
        <v>0</v>
      </c>
      <c r="J36" s="36">
        <v>0</v>
      </c>
      <c r="K36" s="37">
        <f t="shared" si="5"/>
        <v>0</v>
      </c>
      <c r="L36" s="37">
        <f t="shared" si="6"/>
        <v>0</v>
      </c>
      <c r="M36" s="38">
        <f t="shared" si="7"/>
        <v>0</v>
      </c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</row>
    <row r="37" spans="1:32" ht="14.4">
      <c r="A37" s="8"/>
      <c r="B37" s="123"/>
      <c r="C37" s="22"/>
      <c r="D37" s="29" t="s">
        <v>49</v>
      </c>
      <c r="E37" s="26">
        <v>110.11</v>
      </c>
      <c r="F37" s="25">
        <v>0.05</v>
      </c>
      <c r="G37" s="14">
        <f t="shared" si="4"/>
        <v>115.6155</v>
      </c>
      <c r="H37" s="27" t="s">
        <v>23</v>
      </c>
      <c r="I37" s="36">
        <v>0</v>
      </c>
      <c r="J37" s="36">
        <v>0</v>
      </c>
      <c r="K37" s="37">
        <f t="shared" si="5"/>
        <v>0</v>
      </c>
      <c r="L37" s="37">
        <f t="shared" si="6"/>
        <v>0</v>
      </c>
      <c r="M37" s="38">
        <f t="shared" si="7"/>
        <v>0</v>
      </c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</row>
    <row r="38" spans="1:32" ht="14.4">
      <c r="A38" s="8"/>
      <c r="B38" s="123"/>
      <c r="C38" s="22"/>
      <c r="D38" s="29" t="s">
        <v>50</v>
      </c>
      <c r="E38" s="26">
        <v>77.540000000000006</v>
      </c>
      <c r="F38" s="25">
        <v>0.05</v>
      </c>
      <c r="G38" s="14">
        <f t="shared" si="4"/>
        <v>81.417000000000016</v>
      </c>
      <c r="H38" s="27" t="s">
        <v>23</v>
      </c>
      <c r="I38" s="36">
        <v>0</v>
      </c>
      <c r="J38" s="36">
        <v>0</v>
      </c>
      <c r="K38" s="37">
        <f t="shared" si="5"/>
        <v>0</v>
      </c>
      <c r="L38" s="37">
        <f t="shared" si="6"/>
        <v>0</v>
      </c>
      <c r="M38" s="38">
        <f t="shared" si="7"/>
        <v>0</v>
      </c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</row>
    <row r="39" spans="1:32" ht="14.4">
      <c r="A39" s="8"/>
      <c r="B39" s="123"/>
      <c r="C39" s="22"/>
      <c r="D39" s="98" t="s">
        <v>51</v>
      </c>
      <c r="E39" s="26">
        <v>205.8</v>
      </c>
      <c r="F39" s="25">
        <v>0.05</v>
      </c>
      <c r="G39" s="14">
        <f t="shared" si="4"/>
        <v>216.09000000000003</v>
      </c>
      <c r="H39" s="27" t="s">
        <v>23</v>
      </c>
      <c r="I39" s="36">
        <v>0</v>
      </c>
      <c r="J39" s="36">
        <v>0</v>
      </c>
      <c r="K39" s="37">
        <f t="shared" si="5"/>
        <v>0</v>
      </c>
      <c r="L39" s="37">
        <f t="shared" si="6"/>
        <v>0</v>
      </c>
      <c r="M39" s="38">
        <f t="shared" si="7"/>
        <v>0</v>
      </c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</row>
    <row r="40" spans="1:32" ht="17.25" customHeight="1">
      <c r="A40" s="8"/>
      <c r="B40" s="123"/>
      <c r="C40" s="22"/>
      <c r="D40" s="98" t="s">
        <v>52</v>
      </c>
      <c r="E40" s="26">
        <v>205.8</v>
      </c>
      <c r="F40" s="25">
        <v>0.05</v>
      </c>
      <c r="G40" s="14">
        <f t="shared" si="4"/>
        <v>216.09000000000003</v>
      </c>
      <c r="H40" s="99" t="s">
        <v>23</v>
      </c>
      <c r="I40" s="36">
        <v>0</v>
      </c>
      <c r="J40" s="36">
        <v>0</v>
      </c>
      <c r="K40" s="37">
        <f t="shared" si="5"/>
        <v>0</v>
      </c>
      <c r="L40" s="37">
        <f t="shared" si="6"/>
        <v>0</v>
      </c>
      <c r="M40" s="38">
        <f t="shared" si="7"/>
        <v>0</v>
      </c>
      <c r="O40" s="40"/>
      <c r="P40" s="40"/>
      <c r="Q40" s="40"/>
      <c r="R40" s="40"/>
    </row>
    <row r="41" spans="1:32" thickBot="1">
      <c r="A41" s="8"/>
      <c r="B41" s="28"/>
      <c r="C41" s="22"/>
      <c r="D41" s="29"/>
      <c r="E41" s="26"/>
      <c r="F41" s="25"/>
      <c r="G41" s="26"/>
      <c r="H41" s="27"/>
      <c r="I41" s="36"/>
      <c r="J41" s="36"/>
      <c r="K41" s="37"/>
      <c r="L41" s="37"/>
      <c r="M41" s="39"/>
      <c r="N41" s="40"/>
      <c r="O41" s="40"/>
      <c r="P41" s="40"/>
      <c r="Q41" s="40"/>
      <c r="R41" s="40"/>
    </row>
    <row r="42" spans="1:32" thickBot="1">
      <c r="A42" s="8" t="str">
        <f>IF(H42&lt;&gt;"",1+MAX($A$4:A41),"")</f>
        <v/>
      </c>
      <c r="B42" s="9"/>
      <c r="C42" s="45"/>
      <c r="D42" s="31" t="s">
        <v>22</v>
      </c>
      <c r="E42" s="32"/>
      <c r="F42" s="32"/>
      <c r="G42" s="33"/>
      <c r="H42" s="32"/>
      <c r="I42" s="41" t="s">
        <v>25</v>
      </c>
      <c r="J42" s="41" t="s">
        <v>25</v>
      </c>
      <c r="K42" s="41"/>
      <c r="L42" s="41"/>
      <c r="M42" s="42">
        <f>SUM(M19:M41)</f>
        <v>0</v>
      </c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</row>
    <row r="43" spans="1:32" ht="14.4">
      <c r="A43" s="46" t="str">
        <f>IF(H43&lt;&gt;"",1+MAX($A$4:A42),"")</f>
        <v/>
      </c>
      <c r="B43" s="18"/>
      <c r="C43" s="19">
        <v>9</v>
      </c>
      <c r="D43" s="20" t="s">
        <v>34</v>
      </c>
      <c r="E43" s="21"/>
      <c r="F43" s="21"/>
      <c r="G43" s="21"/>
      <c r="H43" s="21"/>
      <c r="I43" s="21" t="s">
        <v>25</v>
      </c>
      <c r="J43" s="21" t="s">
        <v>25</v>
      </c>
      <c r="K43" s="2"/>
      <c r="L43" s="2"/>
      <c r="M43" s="35"/>
      <c r="O43" s="43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</row>
    <row r="44" spans="1:32" ht="14.4">
      <c r="A44" s="8"/>
      <c r="B44" s="28"/>
      <c r="C44" s="22"/>
      <c r="D44" s="100" t="s">
        <v>53</v>
      </c>
      <c r="E44" s="47"/>
      <c r="F44" s="47"/>
      <c r="G44" s="47"/>
      <c r="H44" s="47"/>
      <c r="I44" s="36"/>
      <c r="J44" s="36"/>
      <c r="K44" s="37"/>
      <c r="L44" s="37"/>
      <c r="M44" s="39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</row>
    <row r="45" spans="1:32" ht="43.2">
      <c r="A45" s="8"/>
      <c r="B45" s="123" t="s">
        <v>59</v>
      </c>
      <c r="C45" s="22"/>
      <c r="D45" s="101" t="s">
        <v>54</v>
      </c>
      <c r="E45" s="34">
        <v>1458.94</v>
      </c>
      <c r="F45" s="25">
        <v>0.1</v>
      </c>
      <c r="G45" s="14">
        <f t="shared" ref="G45:G47" si="8">E45*(1+F45)</f>
        <v>1604.8340000000003</v>
      </c>
      <c r="H45" s="48" t="s">
        <v>24</v>
      </c>
      <c r="I45" s="36">
        <v>0</v>
      </c>
      <c r="J45" s="36">
        <v>0</v>
      </c>
      <c r="K45" s="37">
        <f t="shared" ref="K45:K47" si="9">I45*G45</f>
        <v>0</v>
      </c>
      <c r="L45" s="37">
        <f t="shared" ref="L45:L47" si="10">J45*G45</f>
        <v>0</v>
      </c>
      <c r="M45" s="38">
        <f t="shared" ref="M45:M47" si="11">L45+K45</f>
        <v>0</v>
      </c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</row>
    <row r="46" spans="1:32" ht="43.2">
      <c r="A46" s="8"/>
      <c r="B46" s="123"/>
      <c r="C46" s="22"/>
      <c r="D46" s="101" t="s">
        <v>55</v>
      </c>
      <c r="E46" s="34">
        <v>1013.18</v>
      </c>
      <c r="F46" s="25">
        <v>0.1</v>
      </c>
      <c r="G46" s="14">
        <f t="shared" si="8"/>
        <v>1114.498</v>
      </c>
      <c r="H46" s="48" t="s">
        <v>24</v>
      </c>
      <c r="I46" s="36">
        <v>0</v>
      </c>
      <c r="J46" s="36">
        <v>0</v>
      </c>
      <c r="K46" s="37">
        <f t="shared" si="9"/>
        <v>0</v>
      </c>
      <c r="L46" s="37">
        <f t="shared" si="10"/>
        <v>0</v>
      </c>
      <c r="M46" s="38">
        <f t="shared" si="11"/>
        <v>0</v>
      </c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</row>
    <row r="47" spans="1:32" ht="28.8">
      <c r="A47" s="8"/>
      <c r="B47" s="123"/>
      <c r="C47" s="22"/>
      <c r="D47" s="101" t="s">
        <v>56</v>
      </c>
      <c r="E47" s="34">
        <f>273.470192+207.89</f>
        <v>481.36019199999998</v>
      </c>
      <c r="F47" s="25">
        <v>0.1</v>
      </c>
      <c r="G47" s="14">
        <f t="shared" si="8"/>
        <v>529.49621120000006</v>
      </c>
      <c r="H47" s="48" t="s">
        <v>24</v>
      </c>
      <c r="I47" s="36">
        <v>0</v>
      </c>
      <c r="J47" s="36">
        <v>0</v>
      </c>
      <c r="K47" s="37">
        <f t="shared" si="9"/>
        <v>0</v>
      </c>
      <c r="L47" s="37">
        <f t="shared" si="10"/>
        <v>0</v>
      </c>
      <c r="M47" s="38">
        <f t="shared" si="11"/>
        <v>0</v>
      </c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</row>
    <row r="48" spans="1:32" ht="43.2">
      <c r="A48" s="8"/>
      <c r="B48" s="123"/>
      <c r="C48" s="22"/>
      <c r="D48" s="101" t="s">
        <v>57</v>
      </c>
      <c r="E48" s="34">
        <f>426.46269+681.23</f>
        <v>1107.6926900000001</v>
      </c>
      <c r="F48" s="25">
        <v>0.1</v>
      </c>
      <c r="G48" s="14">
        <f t="shared" ref="G48:G49" si="12">E48*(1+F48)</f>
        <v>1218.4619590000002</v>
      </c>
      <c r="H48" s="48" t="s">
        <v>24</v>
      </c>
      <c r="I48" s="36">
        <v>0</v>
      </c>
      <c r="J48" s="36">
        <v>0</v>
      </c>
      <c r="K48" s="37">
        <f t="shared" ref="K48:K49" si="13">I48*G48</f>
        <v>0</v>
      </c>
      <c r="L48" s="37">
        <f t="shared" ref="L48:L49" si="14">J48*G48</f>
        <v>0</v>
      </c>
      <c r="M48" s="38">
        <f t="shared" ref="M48:M49" si="15">L48+K48</f>
        <v>0</v>
      </c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</row>
    <row r="49" spans="1:32" ht="57.6">
      <c r="A49" s="8"/>
      <c r="B49" s="123"/>
      <c r="C49" s="22"/>
      <c r="D49" s="101" t="s">
        <v>58</v>
      </c>
      <c r="E49" s="34">
        <v>897.73</v>
      </c>
      <c r="F49" s="25">
        <v>0.1</v>
      </c>
      <c r="G49" s="14">
        <f t="shared" si="12"/>
        <v>987.50300000000016</v>
      </c>
      <c r="H49" s="48" t="s">
        <v>24</v>
      </c>
      <c r="I49" s="36">
        <v>0</v>
      </c>
      <c r="J49" s="36">
        <v>0</v>
      </c>
      <c r="K49" s="37">
        <f t="shared" si="13"/>
        <v>0</v>
      </c>
      <c r="L49" s="37">
        <f t="shared" si="14"/>
        <v>0</v>
      </c>
      <c r="M49" s="38">
        <f t="shared" si="15"/>
        <v>0</v>
      </c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</row>
    <row r="50" spans="1:32" thickBot="1">
      <c r="A50" s="8"/>
      <c r="B50" s="28"/>
      <c r="C50" s="22"/>
      <c r="D50" s="29"/>
      <c r="E50" s="26"/>
      <c r="F50" s="25"/>
      <c r="G50" s="26"/>
      <c r="H50" s="27"/>
      <c r="I50" s="36"/>
      <c r="J50" s="36"/>
      <c r="K50" s="37"/>
      <c r="L50" s="37"/>
      <c r="M50" s="39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</row>
    <row r="51" spans="1:32" thickBot="1">
      <c r="A51" s="8" t="str">
        <f>IF(H51&lt;&gt;"",1+MAX($A$4:A50),"")</f>
        <v/>
      </c>
      <c r="B51" s="9"/>
      <c r="C51" s="30"/>
      <c r="D51" s="31" t="s">
        <v>22</v>
      </c>
      <c r="E51" s="32"/>
      <c r="F51" s="32"/>
      <c r="G51" s="33"/>
      <c r="H51" s="32"/>
      <c r="I51" s="41" t="s">
        <v>25</v>
      </c>
      <c r="J51" s="41" t="s">
        <v>25</v>
      </c>
      <c r="K51" s="41"/>
      <c r="L51" s="41"/>
      <c r="M51" s="42">
        <f>SUM(M44:M50)</f>
        <v>0</v>
      </c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</row>
    <row r="52" spans="1:32" ht="15.75" customHeight="1">
      <c r="A52" s="49"/>
      <c r="B52" s="9"/>
      <c r="C52" s="50"/>
      <c r="D52" s="51"/>
      <c r="E52" s="52"/>
      <c r="F52" s="52"/>
      <c r="G52" s="53"/>
      <c r="H52" s="52"/>
      <c r="I52" s="84"/>
      <c r="J52" s="84"/>
      <c r="K52" s="84"/>
      <c r="L52" s="84"/>
      <c r="M52" s="85"/>
      <c r="O52" s="43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</row>
    <row r="53" spans="1:32" ht="15.75" customHeight="1">
      <c r="A53" s="54"/>
      <c r="B53" s="55"/>
      <c r="C53" s="56"/>
      <c r="D53" s="57" t="s">
        <v>35</v>
      </c>
      <c r="E53" s="58"/>
      <c r="F53" s="58"/>
      <c r="G53" s="59"/>
      <c r="H53" s="58"/>
      <c r="I53" s="86"/>
      <c r="J53" s="86"/>
      <c r="K53" s="86"/>
      <c r="L53" s="86"/>
      <c r="M53" s="87">
        <f>SUM(M10:M51)/2</f>
        <v>0</v>
      </c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</row>
    <row r="54" spans="1:32" ht="15.75" customHeight="1">
      <c r="A54" s="60"/>
      <c r="B54" s="61"/>
      <c r="C54" s="62"/>
      <c r="D54" s="63" t="s">
        <v>36</v>
      </c>
      <c r="E54" s="64"/>
      <c r="F54" s="65"/>
      <c r="G54" s="64"/>
      <c r="H54" s="65"/>
      <c r="I54" s="88">
        <v>0.05</v>
      </c>
      <c r="J54" s="88"/>
      <c r="K54" s="88"/>
      <c r="L54" s="88"/>
      <c r="M54" s="89">
        <f>M53*I54</f>
        <v>0</v>
      </c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</row>
    <row r="55" spans="1:32" ht="15.75" customHeight="1">
      <c r="A55" s="66"/>
      <c r="B55" s="67"/>
      <c r="C55" s="68"/>
      <c r="D55" s="69" t="s">
        <v>37</v>
      </c>
      <c r="E55" s="70"/>
      <c r="F55" s="71"/>
      <c r="G55" s="70"/>
      <c r="H55" s="71"/>
      <c r="I55" s="91">
        <v>0.1</v>
      </c>
      <c r="J55" s="91"/>
      <c r="K55" s="91"/>
      <c r="L55" s="91"/>
      <c r="M55" s="92">
        <f>M53*I55</f>
        <v>0</v>
      </c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</row>
    <row r="56" spans="1:32" ht="15.75" customHeight="1">
      <c r="A56" s="72"/>
      <c r="B56" s="73"/>
      <c r="C56" s="74"/>
      <c r="D56" s="75" t="s">
        <v>38</v>
      </c>
      <c r="E56" s="76"/>
      <c r="F56" s="77"/>
      <c r="G56" s="76"/>
      <c r="H56" s="77"/>
      <c r="I56" s="93">
        <v>8.5000000000000006E-2</v>
      </c>
      <c r="J56" s="93"/>
      <c r="K56" s="93"/>
      <c r="L56" s="93"/>
      <c r="M56" s="94">
        <f>M53*I56</f>
        <v>0</v>
      </c>
      <c r="N56" s="90"/>
      <c r="O56" s="90"/>
      <c r="P56" s="90"/>
      <c r="Q56" s="90"/>
      <c r="R56" s="90"/>
    </row>
    <row r="57" spans="1:32" ht="15.75" customHeight="1">
      <c r="A57" s="72"/>
      <c r="B57" s="73"/>
      <c r="C57" s="74"/>
      <c r="D57" s="75" t="s">
        <v>39</v>
      </c>
      <c r="E57" s="76"/>
      <c r="F57" s="77"/>
      <c r="G57" s="76"/>
      <c r="H57" s="77"/>
      <c r="I57" s="95">
        <v>1.4999999999999999E-2</v>
      </c>
      <c r="J57" s="95"/>
      <c r="K57" s="95"/>
      <c r="L57" s="95"/>
      <c r="M57" s="94">
        <f>M53*I57</f>
        <v>0</v>
      </c>
      <c r="N57" s="90"/>
      <c r="O57" s="90"/>
      <c r="P57" s="90"/>
      <c r="Q57" s="90"/>
      <c r="R57" s="90"/>
    </row>
    <row r="58" spans="1:32" ht="15.75" customHeight="1" thickBot="1">
      <c r="A58" s="78"/>
      <c r="B58" s="79"/>
      <c r="C58" s="80"/>
      <c r="D58" s="81" t="s">
        <v>40</v>
      </c>
      <c r="E58" s="82"/>
      <c r="F58" s="82"/>
      <c r="G58" s="83"/>
      <c r="H58" s="82"/>
      <c r="I58" s="96"/>
      <c r="J58" s="96"/>
      <c r="K58" s="96"/>
      <c r="L58" s="96"/>
      <c r="M58" s="97">
        <f>SUM(M53:M57)</f>
        <v>0</v>
      </c>
    </row>
    <row r="59" spans="1:32" ht="15.75" customHeight="1"/>
    <row r="60" spans="1:32" ht="15.75" customHeight="1"/>
    <row r="61" spans="1:32" ht="15.75" customHeight="1"/>
    <row r="62" spans="1:32" ht="15.75" customHeight="1"/>
    <row r="63" spans="1:32" ht="15.75" customHeight="1"/>
    <row r="64" spans="1:3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</sheetData>
  <mergeCells count="5">
    <mergeCell ref="A6:M7"/>
    <mergeCell ref="G1:M5"/>
    <mergeCell ref="A1:F5"/>
    <mergeCell ref="B45:B49"/>
    <mergeCell ref="B20:B40"/>
  </mergeCells>
  <pageMargins left="0.7" right="0.7" top="0.75" bottom="0.75" header="0" footer="0"/>
  <pageSetup scale="3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Takeoff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Wajid</dc:creator>
  <cp:lastModifiedBy>CH Shahzaib</cp:lastModifiedBy>
  <dcterms:created xsi:type="dcterms:W3CDTF">2020-10-24T09:59:00Z</dcterms:created>
  <dcterms:modified xsi:type="dcterms:W3CDTF">2026-08-07T20:00:00Z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{2DA9D1F9-714F-486C-97AC-A5BCB4BD7585}</vt:lpwstr>
  </property>
  <property fmtid="{D5CDD505-2E9C-101B-9397-08002B2CF9AE}" pid="6" name="ICV">
    <vt:lpwstr>851D4AF8AE294DA08128555CFD0A48DC</vt:lpwstr>
  </property>
  <property fmtid="{D5CDD505-2E9C-101B-9397-08002B2CF9AE}" pid="7" name="KSOProductBuildVer">
    <vt:lpwstr>1033-12.2.0.13306</vt:lpwstr>
  </property>
</Properties>
</file>